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185" activeTab="2"/>
  </bookViews>
  <sheets>
    <sheet name="All data" sheetId="1" r:id="rId1"/>
    <sheet name="PDX Phenotype" sheetId="3" r:id="rId2"/>
    <sheet name="PDX Genotype" sheetId="4" r:id="rId3"/>
    <sheet name="PDX CNV analysis" sheetId="12" r:id="rId4"/>
    <sheet name="PDX Invasiveness" sheetId="6" r:id="rId5"/>
    <sheet name="PDX clinical" sheetId="10" r:id="rId6"/>
    <sheet name="Available PDX Samples" sheetId="7" r:id="rId7"/>
    <sheet name="TMA map 2016" sheetId="8" r:id="rId8"/>
    <sheet name="TMA results" sheetId="9" r:id="rId9"/>
    <sheet name="NGS Sequencing Platforms" sheetId="2" r:id="rId10"/>
    <sheet name="STR Data" sheetId="5" r:id="rId11"/>
    <sheet name="Sheet" sheetId="11" r:id="rId12"/>
  </sheets>
  <externalReferences>
    <externalReference r:id="rId13"/>
  </externalReferences>
  <definedNames>
    <definedName name="_xlnm._FilterDatabase" localSheetId="0" hidden="1">'All data'!$A$3:$AK$102</definedName>
  </definedNames>
  <calcPr calcId="145621"/>
</workbook>
</file>

<file path=xl/calcChain.xml><?xml version="1.0" encoding="utf-8"?>
<calcChain xmlns="http://schemas.openxmlformats.org/spreadsheetml/2006/main">
  <c r="N111" i="10" l="1"/>
  <c r="N113" i="10" s="1"/>
  <c r="N110" i="10"/>
  <c r="A110" i="10"/>
  <c r="N112" i="10"/>
  <c r="E112" i="1"/>
  <c r="E114" i="1"/>
  <c r="E113" i="1"/>
  <c r="D81" i="4" l="1"/>
  <c r="E81" i="4"/>
  <c r="F81" i="4"/>
  <c r="D82" i="4"/>
  <c r="E82" i="4"/>
  <c r="F82" i="4"/>
  <c r="D83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3" i="4"/>
  <c r="E93" i="4"/>
  <c r="F93" i="4"/>
  <c r="D94" i="4"/>
  <c r="E94" i="4"/>
  <c r="F94" i="4"/>
  <c r="D95" i="4"/>
  <c r="E95" i="4"/>
  <c r="F95" i="4"/>
  <c r="D96" i="4"/>
  <c r="E96" i="4"/>
  <c r="F96" i="4"/>
  <c r="D97" i="4"/>
  <c r="E97" i="4"/>
  <c r="F97" i="4"/>
  <c r="D98" i="4"/>
  <c r="E98" i="4"/>
  <c r="F98" i="4"/>
  <c r="D99" i="4"/>
  <c r="E99" i="4"/>
  <c r="F99" i="4"/>
  <c r="D100" i="4"/>
  <c r="E100" i="4"/>
  <c r="F100" i="4"/>
  <c r="D101" i="4"/>
  <c r="E101" i="4"/>
  <c r="F101" i="4"/>
  <c r="D102" i="4"/>
  <c r="E102" i="4"/>
  <c r="F102" i="4"/>
  <c r="D103" i="4"/>
  <c r="E103" i="4"/>
  <c r="F103" i="4"/>
  <c r="D104" i="4"/>
  <c r="E104" i="4"/>
  <c r="F104" i="4"/>
  <c r="D105" i="4"/>
  <c r="E105" i="4"/>
  <c r="F105" i="4"/>
  <c r="D106" i="4"/>
  <c r="E106" i="4"/>
  <c r="F106" i="4"/>
  <c r="D107" i="4"/>
  <c r="E107" i="4"/>
  <c r="F107" i="4"/>
  <c r="D108" i="4"/>
  <c r="E108" i="4"/>
  <c r="F108" i="4"/>
  <c r="D109" i="4"/>
  <c r="E109" i="4"/>
  <c r="F109" i="4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I49" i="3"/>
  <c r="J49" i="3"/>
  <c r="K49" i="3"/>
  <c r="I50" i="3"/>
  <c r="J50" i="3"/>
  <c r="K50" i="3"/>
  <c r="I51" i="3"/>
  <c r="J51" i="3"/>
  <c r="K51" i="3"/>
  <c r="I52" i="3"/>
  <c r="J52" i="3"/>
  <c r="K52" i="3"/>
  <c r="I53" i="3"/>
  <c r="J53" i="3"/>
  <c r="K53" i="3"/>
  <c r="I54" i="3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I64" i="3"/>
  <c r="J64" i="3"/>
  <c r="K64" i="3"/>
  <c r="I65" i="3"/>
  <c r="J65" i="3"/>
  <c r="K65" i="3"/>
  <c r="I66" i="3"/>
  <c r="J66" i="3"/>
  <c r="K66" i="3"/>
  <c r="I67" i="3"/>
  <c r="J67" i="3"/>
  <c r="K67" i="3"/>
  <c r="I68" i="3"/>
  <c r="J68" i="3"/>
  <c r="K68" i="3"/>
  <c r="I69" i="3"/>
  <c r="J69" i="3"/>
  <c r="K69" i="3"/>
  <c r="I70" i="3"/>
  <c r="J70" i="3"/>
  <c r="K70" i="3"/>
  <c r="I71" i="3"/>
  <c r="J71" i="3"/>
  <c r="K71" i="3"/>
  <c r="I72" i="3"/>
  <c r="J72" i="3"/>
  <c r="K72" i="3"/>
  <c r="I73" i="3"/>
  <c r="J73" i="3"/>
  <c r="K73" i="3"/>
  <c r="I74" i="3"/>
  <c r="J74" i="3"/>
  <c r="K74" i="3"/>
  <c r="I75" i="3"/>
  <c r="J75" i="3"/>
  <c r="K75" i="3"/>
  <c r="I76" i="3"/>
  <c r="J76" i="3"/>
  <c r="K76" i="3"/>
  <c r="I77" i="3"/>
  <c r="J77" i="3"/>
  <c r="K77" i="3"/>
  <c r="I78" i="3"/>
  <c r="J78" i="3"/>
  <c r="K78" i="3"/>
  <c r="I79" i="3"/>
  <c r="J79" i="3"/>
  <c r="K79" i="3"/>
  <c r="I80" i="3"/>
  <c r="J80" i="3"/>
  <c r="K80" i="3"/>
  <c r="I81" i="3"/>
  <c r="J81" i="3"/>
  <c r="K81" i="3"/>
  <c r="I82" i="3"/>
  <c r="J82" i="3"/>
  <c r="K82" i="3"/>
  <c r="I83" i="3"/>
  <c r="J83" i="3"/>
  <c r="K83" i="3"/>
  <c r="I84" i="3"/>
  <c r="J84" i="3"/>
  <c r="K84" i="3"/>
  <c r="I85" i="3"/>
  <c r="J85" i="3"/>
  <c r="K85" i="3"/>
  <c r="I86" i="3"/>
  <c r="J86" i="3"/>
  <c r="K86" i="3"/>
  <c r="I87" i="3"/>
  <c r="J87" i="3"/>
  <c r="K87" i="3"/>
  <c r="I88" i="3"/>
  <c r="J88" i="3"/>
  <c r="K88" i="3"/>
  <c r="I89" i="3"/>
  <c r="J89" i="3"/>
  <c r="K89" i="3"/>
  <c r="I90" i="3"/>
  <c r="J90" i="3"/>
  <c r="K90" i="3"/>
  <c r="I91" i="3"/>
  <c r="J91" i="3"/>
  <c r="K91" i="3"/>
  <c r="I92" i="3"/>
  <c r="J92" i="3"/>
  <c r="K92" i="3"/>
  <c r="I93" i="3"/>
  <c r="J93" i="3"/>
  <c r="K93" i="3"/>
  <c r="I94" i="3"/>
  <c r="J94" i="3"/>
  <c r="K94" i="3"/>
  <c r="I95" i="3"/>
  <c r="J95" i="3"/>
  <c r="K95" i="3"/>
  <c r="I96" i="3"/>
  <c r="J96" i="3"/>
  <c r="K96" i="3"/>
  <c r="I97" i="3"/>
  <c r="J97" i="3"/>
  <c r="K97" i="3"/>
  <c r="I98" i="3"/>
  <c r="J98" i="3"/>
  <c r="K98" i="3"/>
  <c r="I99" i="3"/>
  <c r="J99" i="3"/>
  <c r="K99" i="3"/>
  <c r="I100" i="3"/>
  <c r="J100" i="3"/>
  <c r="K100" i="3"/>
  <c r="I101" i="3"/>
  <c r="J101" i="3"/>
  <c r="K101" i="3"/>
  <c r="I102" i="3"/>
  <c r="J102" i="3"/>
  <c r="K102" i="3"/>
  <c r="I103" i="3"/>
  <c r="J103" i="3"/>
  <c r="K103" i="3"/>
  <c r="I104" i="3"/>
  <c r="J104" i="3"/>
  <c r="K104" i="3"/>
  <c r="I105" i="3"/>
  <c r="J105" i="3"/>
  <c r="K105" i="3"/>
  <c r="I106" i="3"/>
  <c r="J106" i="3"/>
  <c r="K106" i="3"/>
  <c r="I107" i="3"/>
  <c r="J107" i="3"/>
  <c r="K107" i="3"/>
  <c r="I108" i="3"/>
  <c r="J108" i="3"/>
  <c r="K108" i="3"/>
  <c r="L115" i="1"/>
  <c r="L114" i="1"/>
  <c r="L112" i="1"/>
  <c r="K115" i="1"/>
  <c r="L113" i="1"/>
  <c r="K113" i="1"/>
  <c r="K112" i="1"/>
  <c r="M112" i="1" l="1"/>
  <c r="E116" i="1"/>
  <c r="E115" i="1"/>
  <c r="A113" i="1"/>
  <c r="E117" i="1" l="1"/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" i="3"/>
  <c r="J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3" i="3"/>
  <c r="A96" i="7" l="1"/>
  <c r="B96" i="7"/>
  <c r="C96" i="7"/>
  <c r="D96" i="7"/>
  <c r="E96" i="7"/>
  <c r="F96" i="7"/>
  <c r="G96" i="7"/>
  <c r="H96" i="7"/>
  <c r="A97" i="7"/>
  <c r="B97" i="7"/>
  <c r="C97" i="7"/>
  <c r="D97" i="7"/>
  <c r="E97" i="7"/>
  <c r="F97" i="7"/>
  <c r="G97" i="7"/>
  <c r="H97" i="7"/>
  <c r="A98" i="7"/>
  <c r="B98" i="7"/>
  <c r="C98" i="7"/>
  <c r="D98" i="7"/>
  <c r="E98" i="7"/>
  <c r="F98" i="7"/>
  <c r="G98" i="7"/>
  <c r="H98" i="7"/>
  <c r="A99" i="7"/>
  <c r="B99" i="7"/>
  <c r="C99" i="7"/>
  <c r="D99" i="7"/>
  <c r="E99" i="7"/>
  <c r="F99" i="7"/>
  <c r="G99" i="7"/>
  <c r="H99" i="7"/>
  <c r="A100" i="7"/>
  <c r="B100" i="7"/>
  <c r="C100" i="7"/>
  <c r="D100" i="7"/>
  <c r="E100" i="7"/>
  <c r="F100" i="7"/>
  <c r="G100" i="7"/>
  <c r="H100" i="7"/>
  <c r="A101" i="7"/>
  <c r="B101" i="7"/>
  <c r="C101" i="7"/>
  <c r="D101" i="7"/>
  <c r="E101" i="7"/>
  <c r="F101" i="7"/>
  <c r="G101" i="7"/>
  <c r="H101" i="7"/>
  <c r="A102" i="7"/>
  <c r="B102" i="7"/>
  <c r="C102" i="7"/>
  <c r="D102" i="7"/>
  <c r="E102" i="7"/>
  <c r="F102" i="7"/>
  <c r="G102" i="7"/>
  <c r="H102" i="7"/>
  <c r="A103" i="7"/>
  <c r="B103" i="7"/>
  <c r="C103" i="7"/>
  <c r="D103" i="7"/>
  <c r="E103" i="7"/>
  <c r="F103" i="7"/>
  <c r="G103" i="7"/>
  <c r="H103" i="7"/>
  <c r="A104" i="7"/>
  <c r="B104" i="7"/>
  <c r="C104" i="7"/>
  <c r="D104" i="7"/>
  <c r="E104" i="7"/>
  <c r="F104" i="7"/>
  <c r="G104" i="7"/>
  <c r="H104" i="7"/>
  <c r="A105" i="7"/>
  <c r="B105" i="7"/>
  <c r="C105" i="7"/>
  <c r="D105" i="7"/>
  <c r="E105" i="7"/>
  <c r="F105" i="7"/>
  <c r="G105" i="7"/>
  <c r="H105" i="7"/>
  <c r="A106" i="7"/>
  <c r="B106" i="7"/>
  <c r="C106" i="7"/>
  <c r="D106" i="7"/>
  <c r="E106" i="7"/>
  <c r="F106" i="7"/>
  <c r="G106" i="7"/>
  <c r="H106" i="7"/>
  <c r="A107" i="7"/>
  <c r="B107" i="7"/>
  <c r="C107" i="7"/>
  <c r="D107" i="7"/>
  <c r="E107" i="7"/>
  <c r="F107" i="7"/>
  <c r="G107" i="7"/>
  <c r="H107" i="7"/>
  <c r="A108" i="7"/>
  <c r="B108" i="7"/>
  <c r="C108" i="7"/>
  <c r="D108" i="7"/>
  <c r="E108" i="7"/>
  <c r="F108" i="7"/>
  <c r="G108" i="7"/>
  <c r="H108" i="7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7" i="12"/>
  <c r="A108" i="12"/>
  <c r="A101" i="12"/>
  <c r="A102" i="12"/>
  <c r="A103" i="12"/>
  <c r="A104" i="12"/>
  <c r="A105" i="12"/>
  <c r="A106" i="12"/>
  <c r="A96" i="12"/>
  <c r="A97" i="12"/>
  <c r="A98" i="12"/>
  <c r="A99" i="12"/>
  <c r="A100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3" i="12"/>
  <c r="B101" i="3" l="1"/>
  <c r="C101" i="3"/>
  <c r="D101" i="3"/>
  <c r="E101" i="3"/>
  <c r="F101" i="3"/>
  <c r="G101" i="3"/>
  <c r="H101" i="3"/>
  <c r="L101" i="3"/>
  <c r="M101" i="3"/>
  <c r="N101" i="3"/>
  <c r="B102" i="3"/>
  <c r="C102" i="3"/>
  <c r="D102" i="3"/>
  <c r="E102" i="3"/>
  <c r="F102" i="3"/>
  <c r="G102" i="3"/>
  <c r="H102" i="3"/>
  <c r="L102" i="3"/>
  <c r="M102" i="3"/>
  <c r="N102" i="3"/>
  <c r="B103" i="3"/>
  <c r="C103" i="3"/>
  <c r="D103" i="3"/>
  <c r="E103" i="3"/>
  <c r="F103" i="3"/>
  <c r="G103" i="3"/>
  <c r="H103" i="3"/>
  <c r="L103" i="3"/>
  <c r="M103" i="3"/>
  <c r="N103" i="3"/>
  <c r="B104" i="3"/>
  <c r="C104" i="3"/>
  <c r="D104" i="3"/>
  <c r="E104" i="3"/>
  <c r="F104" i="3"/>
  <c r="G104" i="3"/>
  <c r="H104" i="3"/>
  <c r="L104" i="3"/>
  <c r="M104" i="3"/>
  <c r="N104" i="3"/>
  <c r="B105" i="3"/>
  <c r="C105" i="3"/>
  <c r="D105" i="3"/>
  <c r="E105" i="3"/>
  <c r="F105" i="3"/>
  <c r="G105" i="3"/>
  <c r="H105" i="3"/>
  <c r="L105" i="3"/>
  <c r="M105" i="3"/>
  <c r="N105" i="3"/>
  <c r="B106" i="3"/>
  <c r="C106" i="3"/>
  <c r="D106" i="3"/>
  <c r="E106" i="3"/>
  <c r="F106" i="3"/>
  <c r="G106" i="3"/>
  <c r="H106" i="3"/>
  <c r="L106" i="3"/>
  <c r="M106" i="3"/>
  <c r="N106" i="3"/>
  <c r="B107" i="3"/>
  <c r="C107" i="3"/>
  <c r="D107" i="3"/>
  <c r="E107" i="3"/>
  <c r="F107" i="3"/>
  <c r="G107" i="3"/>
  <c r="H107" i="3"/>
  <c r="L107" i="3"/>
  <c r="M107" i="3"/>
  <c r="N107" i="3"/>
  <c r="B108" i="3"/>
  <c r="C108" i="3"/>
  <c r="D108" i="3"/>
  <c r="E108" i="3"/>
  <c r="F108" i="3"/>
  <c r="G108" i="3"/>
  <c r="H108" i="3"/>
  <c r="L108" i="3"/>
  <c r="M108" i="3"/>
  <c r="N108" i="3"/>
  <c r="E100" i="3"/>
  <c r="F100" i="3"/>
  <c r="G100" i="3"/>
  <c r="H100" i="3"/>
  <c r="L100" i="3"/>
  <c r="M100" i="3"/>
  <c r="N100" i="3"/>
  <c r="B102" i="4"/>
  <c r="B103" i="4"/>
  <c r="C103" i="4"/>
  <c r="B104" i="4"/>
  <c r="C104" i="4"/>
  <c r="B105" i="4"/>
  <c r="C105" i="4"/>
  <c r="B106" i="4"/>
  <c r="C106" i="4"/>
  <c r="B107" i="4"/>
  <c r="C107" i="4"/>
  <c r="B108" i="4"/>
  <c r="C108" i="4"/>
  <c r="A106" i="2" l="1"/>
  <c r="B106" i="2"/>
  <c r="C106" i="2"/>
  <c r="D106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7" i="3"/>
  <c r="A108" i="3"/>
  <c r="A108" i="4"/>
  <c r="A109" i="4"/>
  <c r="B109" i="4"/>
  <c r="C109" i="4"/>
  <c r="C41" i="3" l="1"/>
  <c r="A105" i="5" l="1"/>
  <c r="A106" i="5"/>
  <c r="A101" i="5"/>
  <c r="A102" i="5"/>
  <c r="A103" i="5"/>
  <c r="A104" i="5"/>
  <c r="A96" i="5"/>
  <c r="A97" i="5"/>
  <c r="A98" i="5"/>
  <c r="A99" i="5"/>
  <c r="A100" i="5"/>
  <c r="E96" i="3" l="1"/>
  <c r="F96" i="3"/>
  <c r="G96" i="3"/>
  <c r="H96" i="3"/>
  <c r="L96" i="3"/>
  <c r="M96" i="3"/>
  <c r="N96" i="3"/>
  <c r="E97" i="3"/>
  <c r="F97" i="3"/>
  <c r="G97" i="3"/>
  <c r="H97" i="3"/>
  <c r="L97" i="3"/>
  <c r="M97" i="3"/>
  <c r="N97" i="3"/>
  <c r="E98" i="3"/>
  <c r="F98" i="3"/>
  <c r="G98" i="3"/>
  <c r="H98" i="3"/>
  <c r="L98" i="3"/>
  <c r="M98" i="3"/>
  <c r="N98" i="3"/>
  <c r="E99" i="3"/>
  <c r="F99" i="3"/>
  <c r="G99" i="3"/>
  <c r="H99" i="3"/>
  <c r="L99" i="3"/>
  <c r="M99" i="3"/>
  <c r="N99" i="3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C100" i="2" l="1"/>
  <c r="B96" i="2"/>
  <c r="C96" i="2"/>
  <c r="B97" i="2"/>
  <c r="C97" i="2"/>
  <c r="B98" i="2"/>
  <c r="C98" i="2"/>
  <c r="B99" i="2"/>
  <c r="C99" i="2"/>
  <c r="B100" i="2"/>
  <c r="B101" i="2"/>
  <c r="C101" i="2"/>
  <c r="B102" i="2"/>
  <c r="C102" i="2"/>
  <c r="A96" i="2"/>
  <c r="A97" i="2"/>
  <c r="A98" i="2"/>
  <c r="A99" i="2"/>
  <c r="A100" i="2"/>
  <c r="A101" i="2"/>
  <c r="A102" i="2"/>
  <c r="A101" i="4" l="1"/>
  <c r="B101" i="4"/>
  <c r="C101" i="4"/>
  <c r="A102" i="4"/>
  <c r="C102" i="4"/>
  <c r="A104" i="4"/>
  <c r="A105" i="4"/>
  <c r="A107" i="4"/>
  <c r="A96" i="10"/>
  <c r="A105" i="3"/>
  <c r="A102" i="6" l="1"/>
  <c r="B102" i="6"/>
  <c r="A103" i="6"/>
  <c r="B103" i="6"/>
  <c r="A104" i="6"/>
  <c r="B104" i="6"/>
  <c r="A105" i="6"/>
  <c r="B105" i="6"/>
  <c r="A106" i="6"/>
  <c r="B106" i="6"/>
  <c r="A96" i="6"/>
  <c r="B96" i="6"/>
  <c r="A97" i="6"/>
  <c r="B97" i="6"/>
  <c r="A98" i="6"/>
  <c r="B98" i="6"/>
  <c r="A99" i="6"/>
  <c r="B99" i="6"/>
  <c r="A100" i="6"/>
  <c r="B100" i="6"/>
  <c r="A101" i="6"/>
  <c r="B101" i="6"/>
  <c r="A96" i="4"/>
  <c r="B96" i="4"/>
  <c r="C96" i="4"/>
  <c r="A97" i="4"/>
  <c r="B97" i="4"/>
  <c r="C97" i="4"/>
  <c r="A98" i="4"/>
  <c r="B98" i="4"/>
  <c r="C98" i="4"/>
  <c r="A99" i="4"/>
  <c r="B99" i="4"/>
  <c r="C99" i="4"/>
  <c r="A100" i="4"/>
  <c r="B100" i="4"/>
  <c r="C100" i="4"/>
  <c r="C96" i="3" l="1"/>
  <c r="D96" i="3"/>
  <c r="C97" i="3"/>
  <c r="D97" i="3"/>
  <c r="C98" i="3"/>
  <c r="D98" i="3"/>
  <c r="C99" i="3"/>
  <c r="D99" i="3"/>
  <c r="C100" i="3"/>
  <c r="D100" i="3"/>
  <c r="A96" i="3"/>
  <c r="B96" i="3"/>
  <c r="A97" i="3"/>
  <c r="B97" i="3"/>
  <c r="A98" i="3"/>
  <c r="B98" i="3"/>
  <c r="A99" i="3"/>
  <c r="B99" i="3"/>
  <c r="A100" i="3"/>
  <c r="B100" i="3"/>
  <c r="A102" i="3"/>
  <c r="A104" i="3"/>
  <c r="C86" i="3"/>
  <c r="C87" i="3"/>
  <c r="C88" i="3"/>
  <c r="C89" i="3"/>
  <c r="C90" i="3"/>
  <c r="C91" i="3"/>
  <c r="C92" i="3"/>
  <c r="C93" i="3"/>
  <c r="C94" i="3"/>
  <c r="C95" i="3"/>
  <c r="C89" i="2" l="1"/>
  <c r="C90" i="2"/>
  <c r="C91" i="2"/>
  <c r="C92" i="2"/>
  <c r="C93" i="2"/>
  <c r="C94" i="2"/>
  <c r="C95" i="2"/>
  <c r="B90" i="2"/>
  <c r="B91" i="2"/>
  <c r="B92" i="2"/>
  <c r="B93" i="2"/>
  <c r="B94" i="2"/>
  <c r="B95" i="2"/>
  <c r="B89" i="2" l="1"/>
  <c r="A95" i="2" l="1"/>
  <c r="A94" i="6"/>
  <c r="B94" i="6"/>
  <c r="A95" i="6"/>
  <c r="B95" i="6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H95" i="7" l="1"/>
  <c r="G95" i="7"/>
  <c r="F95" i="7"/>
  <c r="E95" i="7"/>
  <c r="D95" i="7"/>
  <c r="C95" i="7"/>
  <c r="B95" i="7"/>
  <c r="A95" i="7"/>
  <c r="A95" i="5" l="1"/>
  <c r="C122" i="9" l="1"/>
  <c r="B122" i="9"/>
  <c r="A122" i="9"/>
  <c r="C121" i="9"/>
  <c r="B121" i="9"/>
  <c r="A121" i="9"/>
  <c r="C120" i="9"/>
  <c r="B120" i="9"/>
  <c r="A120" i="9"/>
  <c r="C119" i="9"/>
  <c r="B119" i="9"/>
  <c r="A119" i="9"/>
  <c r="C118" i="9"/>
  <c r="B118" i="9"/>
  <c r="A118" i="9"/>
  <c r="C117" i="9"/>
  <c r="B117" i="9"/>
  <c r="C116" i="9"/>
  <c r="B116" i="9"/>
  <c r="C115" i="9"/>
  <c r="B115" i="9"/>
  <c r="A115" i="9"/>
  <c r="C114" i="9"/>
  <c r="B114" i="9"/>
  <c r="A114" i="9"/>
  <c r="C113" i="9"/>
  <c r="B113" i="9"/>
  <c r="A113" i="9"/>
  <c r="C112" i="9"/>
  <c r="B112" i="9"/>
  <c r="A112" i="9"/>
  <c r="C111" i="9"/>
  <c r="B111" i="9"/>
  <c r="A111" i="9"/>
  <c r="C110" i="9"/>
  <c r="B110" i="9"/>
  <c r="A110" i="9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C11" i="9"/>
  <c r="B11" i="9"/>
  <c r="A11" i="9"/>
  <c r="C10" i="9"/>
  <c r="B10" i="9"/>
  <c r="A10" i="9"/>
  <c r="C9" i="9"/>
  <c r="B9" i="9"/>
  <c r="A9" i="9"/>
  <c r="C8" i="9"/>
  <c r="B8" i="9"/>
  <c r="A8" i="9"/>
  <c r="C7" i="9"/>
  <c r="B7" i="9"/>
  <c r="A7" i="9"/>
  <c r="C6" i="9"/>
  <c r="B6" i="9"/>
  <c r="A6" i="9"/>
  <c r="C5" i="9"/>
  <c r="B5" i="9"/>
  <c r="A5" i="9"/>
  <c r="C4" i="9"/>
  <c r="B4" i="9"/>
  <c r="A4" i="9"/>
  <c r="C3" i="9"/>
  <c r="B3" i="9"/>
  <c r="A3" i="9"/>
  <c r="A10" i="4" l="1"/>
  <c r="B10" i="4"/>
  <c r="C10" i="4"/>
  <c r="D10" i="4"/>
  <c r="E10" i="4"/>
  <c r="F10" i="4"/>
  <c r="A11" i="4"/>
  <c r="B11" i="4"/>
  <c r="C11" i="4"/>
  <c r="D11" i="4"/>
  <c r="E11" i="4"/>
  <c r="F11" i="4"/>
  <c r="A12" i="4"/>
  <c r="B12" i="4"/>
  <c r="C12" i="4"/>
  <c r="D12" i="4"/>
  <c r="E12" i="4"/>
  <c r="F12" i="4"/>
  <c r="A13" i="4"/>
  <c r="B13" i="4"/>
  <c r="C13" i="4"/>
  <c r="D13" i="4"/>
  <c r="E13" i="4"/>
  <c r="F13" i="4"/>
  <c r="A14" i="4"/>
  <c r="B14" i="4"/>
  <c r="C14" i="4"/>
  <c r="D14" i="4"/>
  <c r="E14" i="4"/>
  <c r="F14" i="4"/>
  <c r="A15" i="4"/>
  <c r="B15" i="4"/>
  <c r="C15" i="4"/>
  <c r="D15" i="4"/>
  <c r="E15" i="4"/>
  <c r="F15" i="4"/>
  <c r="A16" i="4"/>
  <c r="B16" i="4"/>
  <c r="C16" i="4"/>
  <c r="D16" i="4"/>
  <c r="E16" i="4"/>
  <c r="F16" i="4"/>
  <c r="A17" i="4"/>
  <c r="B17" i="4"/>
  <c r="C17" i="4"/>
  <c r="D17" i="4"/>
  <c r="E17" i="4"/>
  <c r="F17" i="4"/>
  <c r="A18" i="4"/>
  <c r="B18" i="4"/>
  <c r="C18" i="4"/>
  <c r="D18" i="4"/>
  <c r="E18" i="4"/>
  <c r="F18" i="4"/>
  <c r="A19" i="4"/>
  <c r="B19" i="4"/>
  <c r="C19" i="4"/>
  <c r="D19" i="4"/>
  <c r="E19" i="4"/>
  <c r="F19" i="4"/>
  <c r="A21" i="4"/>
  <c r="B21" i="4"/>
  <c r="C21" i="4"/>
  <c r="D21" i="4"/>
  <c r="E21" i="4"/>
  <c r="F21" i="4"/>
  <c r="A31" i="4"/>
  <c r="B31" i="4"/>
  <c r="C31" i="4"/>
  <c r="D31" i="4"/>
  <c r="E31" i="4"/>
  <c r="F31" i="4"/>
  <c r="A41" i="4"/>
  <c r="B41" i="4"/>
  <c r="C41" i="4"/>
  <c r="D41" i="4"/>
  <c r="E41" i="4"/>
  <c r="F41" i="4"/>
  <c r="A51" i="4"/>
  <c r="B51" i="4"/>
  <c r="C51" i="4"/>
  <c r="D51" i="4"/>
  <c r="E51" i="4"/>
  <c r="F51" i="4"/>
  <c r="A61" i="4"/>
  <c r="B61" i="4"/>
  <c r="C61" i="4"/>
  <c r="D61" i="4"/>
  <c r="E61" i="4"/>
  <c r="F61" i="4"/>
  <c r="A71" i="4"/>
  <c r="B71" i="4"/>
  <c r="C71" i="4"/>
  <c r="D71" i="4"/>
  <c r="E71" i="4"/>
  <c r="F71" i="4"/>
  <c r="A81" i="4"/>
  <c r="B81" i="4"/>
  <c r="C81" i="4"/>
  <c r="A91" i="4"/>
  <c r="A95" i="10" l="1"/>
  <c r="D87" i="3" l="1"/>
  <c r="D88" i="3"/>
  <c r="D89" i="3"/>
  <c r="D90" i="3"/>
  <c r="D91" i="3"/>
  <c r="D92" i="3"/>
  <c r="D93" i="3"/>
  <c r="D94" i="3"/>
  <c r="D95" i="3"/>
  <c r="D86" i="3"/>
  <c r="A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4" i="3"/>
  <c r="F2" i="3"/>
  <c r="E2" i="3"/>
  <c r="C5" i="4" l="1"/>
  <c r="C6" i="4"/>
  <c r="C7" i="4"/>
  <c r="C8" i="4"/>
  <c r="C9" i="4"/>
  <c r="C20" i="4"/>
  <c r="C22" i="4"/>
  <c r="C23" i="4"/>
  <c r="C24" i="4"/>
  <c r="C25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2" i="4"/>
  <c r="C43" i="4"/>
  <c r="C44" i="4"/>
  <c r="C45" i="4"/>
  <c r="C46" i="4"/>
  <c r="C47" i="4"/>
  <c r="C48" i="4"/>
  <c r="C49" i="4"/>
  <c r="C50" i="4"/>
  <c r="C52" i="4"/>
  <c r="C53" i="4"/>
  <c r="C54" i="4"/>
  <c r="C55" i="4"/>
  <c r="C56" i="4"/>
  <c r="C57" i="4"/>
  <c r="C58" i="4"/>
  <c r="C59" i="4"/>
  <c r="C60" i="4"/>
  <c r="C62" i="4"/>
  <c r="C63" i="4"/>
  <c r="C64" i="4"/>
  <c r="C65" i="4"/>
  <c r="C66" i="4"/>
  <c r="C67" i="4"/>
  <c r="C68" i="4"/>
  <c r="C69" i="4"/>
  <c r="C70" i="4"/>
  <c r="C72" i="4"/>
  <c r="C73" i="4"/>
  <c r="C74" i="4"/>
  <c r="C75" i="4"/>
  <c r="C76" i="4"/>
  <c r="C77" i="4"/>
  <c r="C78" i="4"/>
  <c r="C79" i="4"/>
  <c r="C80" i="4"/>
  <c r="C82" i="4"/>
  <c r="C83" i="4"/>
  <c r="C84" i="4"/>
  <c r="C85" i="4"/>
  <c r="C86" i="4"/>
  <c r="C87" i="4"/>
  <c r="C88" i="4"/>
  <c r="C4" i="4"/>
  <c r="C3" i="4"/>
  <c r="M113" i="1" l="1"/>
  <c r="F5" i="7" l="1"/>
  <c r="G5" i="7"/>
  <c r="H5" i="7"/>
  <c r="F6" i="7"/>
  <c r="G6" i="7"/>
  <c r="H6" i="7"/>
  <c r="F7" i="7"/>
  <c r="G7" i="7"/>
  <c r="H7" i="7"/>
  <c r="F8" i="7"/>
  <c r="G8" i="7"/>
  <c r="H8" i="7"/>
  <c r="F9" i="7"/>
  <c r="G9" i="7"/>
  <c r="H9" i="7"/>
  <c r="F10" i="7"/>
  <c r="G10" i="7"/>
  <c r="H10" i="7"/>
  <c r="F11" i="7"/>
  <c r="G11" i="7"/>
  <c r="H11" i="7"/>
  <c r="F12" i="7"/>
  <c r="G12" i="7"/>
  <c r="H12" i="7"/>
  <c r="F13" i="7"/>
  <c r="G13" i="7"/>
  <c r="H13" i="7"/>
  <c r="F14" i="7"/>
  <c r="G14" i="7"/>
  <c r="H14" i="7"/>
  <c r="F15" i="7"/>
  <c r="G15" i="7"/>
  <c r="H15" i="7"/>
  <c r="F16" i="7"/>
  <c r="G16" i="7"/>
  <c r="H16" i="7"/>
  <c r="F17" i="7"/>
  <c r="G17" i="7"/>
  <c r="H17" i="7"/>
  <c r="F18" i="7"/>
  <c r="G18" i="7"/>
  <c r="H18" i="7"/>
  <c r="F19" i="7"/>
  <c r="G19" i="7"/>
  <c r="H19" i="7"/>
  <c r="F20" i="7"/>
  <c r="G20" i="7"/>
  <c r="H20" i="7"/>
  <c r="F21" i="7"/>
  <c r="G21" i="7"/>
  <c r="H21" i="7"/>
  <c r="F22" i="7"/>
  <c r="G22" i="7"/>
  <c r="H22" i="7"/>
  <c r="F23" i="7"/>
  <c r="G23" i="7"/>
  <c r="H23" i="7"/>
  <c r="F24" i="7"/>
  <c r="G24" i="7"/>
  <c r="H24" i="7"/>
  <c r="F25" i="7"/>
  <c r="G25" i="7"/>
  <c r="H25" i="7"/>
  <c r="F26" i="7"/>
  <c r="G26" i="7"/>
  <c r="H26" i="7"/>
  <c r="F27" i="7"/>
  <c r="G27" i="7"/>
  <c r="H27" i="7"/>
  <c r="F28" i="7"/>
  <c r="G28" i="7"/>
  <c r="H28" i="7"/>
  <c r="F29" i="7"/>
  <c r="G29" i="7"/>
  <c r="H29" i="7"/>
  <c r="F30" i="7"/>
  <c r="G30" i="7"/>
  <c r="H30" i="7"/>
  <c r="F31" i="7"/>
  <c r="G31" i="7"/>
  <c r="H31" i="7"/>
  <c r="F32" i="7"/>
  <c r="G32" i="7"/>
  <c r="H32" i="7"/>
  <c r="F33" i="7"/>
  <c r="G33" i="7"/>
  <c r="H33" i="7"/>
  <c r="F34" i="7"/>
  <c r="G34" i="7"/>
  <c r="H34" i="7"/>
  <c r="F35" i="7"/>
  <c r="G35" i="7"/>
  <c r="H35" i="7"/>
  <c r="F36" i="7"/>
  <c r="G36" i="7"/>
  <c r="H36" i="7"/>
  <c r="F37" i="7"/>
  <c r="G37" i="7"/>
  <c r="H37" i="7"/>
  <c r="F38" i="7"/>
  <c r="G38" i="7"/>
  <c r="H38" i="7"/>
  <c r="F39" i="7"/>
  <c r="G39" i="7"/>
  <c r="H39" i="7"/>
  <c r="F40" i="7"/>
  <c r="G40" i="7"/>
  <c r="H40" i="7"/>
  <c r="F41" i="7"/>
  <c r="G41" i="7"/>
  <c r="H41" i="7"/>
  <c r="F42" i="7"/>
  <c r="G42" i="7"/>
  <c r="H42" i="7"/>
  <c r="F43" i="7"/>
  <c r="G43" i="7"/>
  <c r="H43" i="7"/>
  <c r="F44" i="7"/>
  <c r="G44" i="7"/>
  <c r="H44" i="7"/>
  <c r="F45" i="7"/>
  <c r="G45" i="7"/>
  <c r="H45" i="7"/>
  <c r="F46" i="7"/>
  <c r="G46" i="7"/>
  <c r="H46" i="7"/>
  <c r="F47" i="7"/>
  <c r="G47" i="7"/>
  <c r="H47" i="7"/>
  <c r="F48" i="7"/>
  <c r="G48" i="7"/>
  <c r="H48" i="7"/>
  <c r="F49" i="7"/>
  <c r="G49" i="7"/>
  <c r="H49" i="7"/>
  <c r="F50" i="7"/>
  <c r="G50" i="7"/>
  <c r="H50" i="7"/>
  <c r="F51" i="7"/>
  <c r="G51" i="7"/>
  <c r="H51" i="7"/>
  <c r="F52" i="7"/>
  <c r="G52" i="7"/>
  <c r="H52" i="7"/>
  <c r="F53" i="7"/>
  <c r="G53" i="7"/>
  <c r="H53" i="7"/>
  <c r="F54" i="7"/>
  <c r="G54" i="7"/>
  <c r="H54" i="7"/>
  <c r="F55" i="7"/>
  <c r="G55" i="7"/>
  <c r="H55" i="7"/>
  <c r="F56" i="7"/>
  <c r="G56" i="7"/>
  <c r="H56" i="7"/>
  <c r="F57" i="7"/>
  <c r="G57" i="7"/>
  <c r="H57" i="7"/>
  <c r="F58" i="7"/>
  <c r="G58" i="7"/>
  <c r="H58" i="7"/>
  <c r="F59" i="7"/>
  <c r="G59" i="7"/>
  <c r="H59" i="7"/>
  <c r="F60" i="7"/>
  <c r="G60" i="7"/>
  <c r="H60" i="7"/>
  <c r="F61" i="7"/>
  <c r="G61" i="7"/>
  <c r="H61" i="7"/>
  <c r="F62" i="7"/>
  <c r="G62" i="7"/>
  <c r="H62" i="7"/>
  <c r="F63" i="7"/>
  <c r="G63" i="7"/>
  <c r="H63" i="7"/>
  <c r="F64" i="7"/>
  <c r="G64" i="7"/>
  <c r="H64" i="7"/>
  <c r="F65" i="7"/>
  <c r="G65" i="7"/>
  <c r="H65" i="7"/>
  <c r="F66" i="7"/>
  <c r="G66" i="7"/>
  <c r="H66" i="7"/>
  <c r="F67" i="7"/>
  <c r="G67" i="7"/>
  <c r="H67" i="7"/>
  <c r="F68" i="7"/>
  <c r="G68" i="7"/>
  <c r="H68" i="7"/>
  <c r="F69" i="7"/>
  <c r="G69" i="7"/>
  <c r="H69" i="7"/>
  <c r="F70" i="7"/>
  <c r="G70" i="7"/>
  <c r="H70" i="7"/>
  <c r="F71" i="7"/>
  <c r="G71" i="7"/>
  <c r="H71" i="7"/>
  <c r="F72" i="7"/>
  <c r="G72" i="7"/>
  <c r="H72" i="7"/>
  <c r="F73" i="7"/>
  <c r="G73" i="7"/>
  <c r="H73" i="7"/>
  <c r="F74" i="7"/>
  <c r="G74" i="7"/>
  <c r="H74" i="7"/>
  <c r="F75" i="7"/>
  <c r="G75" i="7"/>
  <c r="H75" i="7"/>
  <c r="F76" i="7"/>
  <c r="G76" i="7"/>
  <c r="H76" i="7"/>
  <c r="F77" i="7"/>
  <c r="G77" i="7"/>
  <c r="H77" i="7"/>
  <c r="F78" i="7"/>
  <c r="G78" i="7"/>
  <c r="H78" i="7"/>
  <c r="F79" i="7"/>
  <c r="G79" i="7"/>
  <c r="H79" i="7"/>
  <c r="F80" i="7"/>
  <c r="G80" i="7"/>
  <c r="H80" i="7"/>
  <c r="F81" i="7"/>
  <c r="G81" i="7"/>
  <c r="H81" i="7"/>
  <c r="F82" i="7"/>
  <c r="G82" i="7"/>
  <c r="H82" i="7"/>
  <c r="F83" i="7"/>
  <c r="G83" i="7"/>
  <c r="H83" i="7"/>
  <c r="F84" i="7"/>
  <c r="G84" i="7"/>
  <c r="H84" i="7"/>
  <c r="F85" i="7"/>
  <c r="G85" i="7"/>
  <c r="H85" i="7"/>
  <c r="F86" i="7"/>
  <c r="G86" i="7"/>
  <c r="H86" i="7"/>
  <c r="F87" i="7"/>
  <c r="G87" i="7"/>
  <c r="H87" i="7"/>
  <c r="F88" i="7"/>
  <c r="G88" i="7"/>
  <c r="H88" i="7"/>
  <c r="F89" i="7"/>
  <c r="G89" i="7"/>
  <c r="H89" i="7"/>
  <c r="F90" i="7"/>
  <c r="G90" i="7"/>
  <c r="H90" i="7"/>
  <c r="F91" i="7"/>
  <c r="G91" i="7"/>
  <c r="H91" i="7"/>
  <c r="F92" i="7"/>
  <c r="G92" i="7"/>
  <c r="H92" i="7"/>
  <c r="F93" i="7"/>
  <c r="G93" i="7"/>
  <c r="H93" i="7"/>
  <c r="F94" i="7"/>
  <c r="G94" i="7"/>
  <c r="H94" i="7"/>
  <c r="F4" i="7"/>
  <c r="G4" i="7"/>
  <c r="H4" i="7"/>
  <c r="G109" i="7" l="1"/>
  <c r="F109" i="7"/>
  <c r="H109" i="7"/>
  <c r="B5" i="7"/>
  <c r="C5" i="7"/>
  <c r="D5" i="7"/>
  <c r="E5" i="7"/>
  <c r="B6" i="7"/>
  <c r="C6" i="7"/>
  <c r="D6" i="7"/>
  <c r="E6" i="7"/>
  <c r="B7" i="7"/>
  <c r="C7" i="7"/>
  <c r="D7" i="7"/>
  <c r="E7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B54" i="7"/>
  <c r="C54" i="7"/>
  <c r="D54" i="7"/>
  <c r="E54" i="7"/>
  <c r="B55" i="7"/>
  <c r="C55" i="7"/>
  <c r="D55" i="7"/>
  <c r="E55" i="7"/>
  <c r="B56" i="7"/>
  <c r="C56" i="7"/>
  <c r="D56" i="7"/>
  <c r="E56" i="7"/>
  <c r="B57" i="7"/>
  <c r="C57" i="7"/>
  <c r="D57" i="7"/>
  <c r="E57" i="7"/>
  <c r="B58" i="7"/>
  <c r="C58" i="7"/>
  <c r="D58" i="7"/>
  <c r="E58" i="7"/>
  <c r="B59" i="7"/>
  <c r="C59" i="7"/>
  <c r="D59" i="7"/>
  <c r="E59" i="7"/>
  <c r="B60" i="7"/>
  <c r="C60" i="7"/>
  <c r="D60" i="7"/>
  <c r="E60" i="7"/>
  <c r="B61" i="7"/>
  <c r="C61" i="7"/>
  <c r="D61" i="7"/>
  <c r="E61" i="7"/>
  <c r="B62" i="7"/>
  <c r="C62" i="7"/>
  <c r="D62" i="7"/>
  <c r="E62" i="7"/>
  <c r="B63" i="7"/>
  <c r="C63" i="7"/>
  <c r="D63" i="7"/>
  <c r="E63" i="7"/>
  <c r="B64" i="7"/>
  <c r="C64" i="7"/>
  <c r="D64" i="7"/>
  <c r="E64" i="7"/>
  <c r="B65" i="7"/>
  <c r="C65" i="7"/>
  <c r="D65" i="7"/>
  <c r="E65" i="7"/>
  <c r="B66" i="7"/>
  <c r="C66" i="7"/>
  <c r="D66" i="7"/>
  <c r="E66" i="7"/>
  <c r="B67" i="7"/>
  <c r="C67" i="7"/>
  <c r="D67" i="7"/>
  <c r="E67" i="7"/>
  <c r="B68" i="7"/>
  <c r="C68" i="7"/>
  <c r="D68" i="7"/>
  <c r="E68" i="7"/>
  <c r="B69" i="7"/>
  <c r="C69" i="7"/>
  <c r="D69" i="7"/>
  <c r="E69" i="7"/>
  <c r="B70" i="7"/>
  <c r="C70" i="7"/>
  <c r="D70" i="7"/>
  <c r="E70" i="7"/>
  <c r="B71" i="7"/>
  <c r="C71" i="7"/>
  <c r="D71" i="7"/>
  <c r="E71" i="7"/>
  <c r="B72" i="7"/>
  <c r="C72" i="7"/>
  <c r="D72" i="7"/>
  <c r="E72" i="7"/>
  <c r="B73" i="7"/>
  <c r="C73" i="7"/>
  <c r="D73" i="7"/>
  <c r="E73" i="7"/>
  <c r="B74" i="7"/>
  <c r="C74" i="7"/>
  <c r="D74" i="7"/>
  <c r="E74" i="7"/>
  <c r="B75" i="7"/>
  <c r="C75" i="7"/>
  <c r="D75" i="7"/>
  <c r="E75" i="7"/>
  <c r="B76" i="7"/>
  <c r="C76" i="7"/>
  <c r="D76" i="7"/>
  <c r="E76" i="7"/>
  <c r="B77" i="7"/>
  <c r="C77" i="7"/>
  <c r="D77" i="7"/>
  <c r="E77" i="7"/>
  <c r="B78" i="7"/>
  <c r="C78" i="7"/>
  <c r="D78" i="7"/>
  <c r="E78" i="7"/>
  <c r="B79" i="7"/>
  <c r="C79" i="7"/>
  <c r="D79" i="7"/>
  <c r="E79" i="7"/>
  <c r="B80" i="7"/>
  <c r="C80" i="7"/>
  <c r="D80" i="7"/>
  <c r="E80" i="7"/>
  <c r="B81" i="7"/>
  <c r="C81" i="7"/>
  <c r="D81" i="7"/>
  <c r="E81" i="7"/>
  <c r="B82" i="7"/>
  <c r="C82" i="7"/>
  <c r="D82" i="7"/>
  <c r="E82" i="7"/>
  <c r="B83" i="7"/>
  <c r="C83" i="7"/>
  <c r="D83" i="7"/>
  <c r="E83" i="7"/>
  <c r="B84" i="7"/>
  <c r="C84" i="7"/>
  <c r="D84" i="7"/>
  <c r="E84" i="7"/>
  <c r="B85" i="7"/>
  <c r="C85" i="7"/>
  <c r="D85" i="7"/>
  <c r="E85" i="7"/>
  <c r="B86" i="7"/>
  <c r="C86" i="7"/>
  <c r="D86" i="7"/>
  <c r="E86" i="7"/>
  <c r="B87" i="7"/>
  <c r="C87" i="7"/>
  <c r="D87" i="7"/>
  <c r="E87" i="7"/>
  <c r="B88" i="7"/>
  <c r="C88" i="7"/>
  <c r="D88" i="7"/>
  <c r="E88" i="7"/>
  <c r="B89" i="7"/>
  <c r="C89" i="7"/>
  <c r="D89" i="7"/>
  <c r="E89" i="7"/>
  <c r="B90" i="7"/>
  <c r="C90" i="7"/>
  <c r="D90" i="7"/>
  <c r="E90" i="7"/>
  <c r="B91" i="7"/>
  <c r="C91" i="7"/>
  <c r="D91" i="7"/>
  <c r="E91" i="7"/>
  <c r="B92" i="7"/>
  <c r="C92" i="7"/>
  <c r="D92" i="7"/>
  <c r="E92" i="7"/>
  <c r="B93" i="7"/>
  <c r="C93" i="7"/>
  <c r="D93" i="7"/>
  <c r="E93" i="7"/>
  <c r="B94" i="7"/>
  <c r="C94" i="7"/>
  <c r="D94" i="7"/>
  <c r="E94" i="7"/>
  <c r="C4" i="7"/>
  <c r="D4" i="7"/>
  <c r="E4" i="7"/>
  <c r="B4" i="7"/>
  <c r="B109" i="7" l="1"/>
  <c r="D109" i="7"/>
  <c r="C109" i="7"/>
  <c r="E109" i="7"/>
  <c r="A93" i="7"/>
  <c r="A94" i="7"/>
  <c r="A87" i="7"/>
  <c r="A88" i="7"/>
  <c r="A89" i="7"/>
  <c r="A90" i="7"/>
  <c r="A91" i="7"/>
  <c r="A92" i="7"/>
  <c r="A94" i="5"/>
  <c r="A87" i="5"/>
  <c r="A88" i="5"/>
  <c r="A89" i="5"/>
  <c r="A90" i="5"/>
  <c r="A91" i="5"/>
  <c r="A92" i="5"/>
  <c r="A93" i="5"/>
  <c r="A88" i="2"/>
  <c r="A89" i="2"/>
  <c r="A90" i="2"/>
  <c r="A91" i="2"/>
  <c r="A92" i="2"/>
  <c r="A93" i="2"/>
  <c r="A94" i="2"/>
  <c r="A88" i="10"/>
  <c r="A89" i="10"/>
  <c r="A90" i="10"/>
  <c r="A91" i="10"/>
  <c r="A92" i="10"/>
  <c r="A93" i="10"/>
  <c r="A94" i="10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87" i="3"/>
  <c r="B87" i="3"/>
  <c r="E87" i="3"/>
  <c r="G87" i="3"/>
  <c r="H87" i="3"/>
  <c r="L87" i="3"/>
  <c r="M87" i="3"/>
  <c r="N87" i="3"/>
  <c r="A88" i="3"/>
  <c r="B88" i="3"/>
  <c r="E88" i="3"/>
  <c r="G88" i="3"/>
  <c r="H88" i="3"/>
  <c r="L88" i="3"/>
  <c r="M88" i="3"/>
  <c r="N88" i="3"/>
  <c r="A89" i="3"/>
  <c r="B89" i="3"/>
  <c r="E89" i="3"/>
  <c r="G89" i="3"/>
  <c r="H89" i="3"/>
  <c r="L89" i="3"/>
  <c r="M89" i="3"/>
  <c r="N89" i="3"/>
  <c r="A90" i="3"/>
  <c r="B90" i="3"/>
  <c r="E90" i="3"/>
  <c r="G90" i="3"/>
  <c r="H90" i="3"/>
  <c r="L90" i="3"/>
  <c r="M90" i="3"/>
  <c r="N90" i="3"/>
  <c r="A91" i="3"/>
  <c r="B91" i="3"/>
  <c r="E91" i="3"/>
  <c r="G91" i="3"/>
  <c r="H91" i="3"/>
  <c r="L91" i="3"/>
  <c r="M91" i="3"/>
  <c r="N91" i="3"/>
  <c r="A92" i="3"/>
  <c r="B92" i="3"/>
  <c r="E92" i="3"/>
  <c r="G92" i="3"/>
  <c r="H92" i="3"/>
  <c r="L92" i="3"/>
  <c r="M92" i="3"/>
  <c r="N92" i="3"/>
  <c r="A93" i="3"/>
  <c r="B93" i="3"/>
  <c r="E93" i="3"/>
  <c r="G93" i="3"/>
  <c r="H93" i="3"/>
  <c r="L93" i="3"/>
  <c r="M93" i="3"/>
  <c r="N93" i="3"/>
  <c r="A94" i="3"/>
  <c r="B94" i="3"/>
  <c r="E94" i="3"/>
  <c r="G94" i="3"/>
  <c r="H94" i="3"/>
  <c r="L94" i="3"/>
  <c r="M94" i="3"/>
  <c r="N94" i="3"/>
  <c r="A95" i="3"/>
  <c r="B95" i="3"/>
  <c r="E95" i="3"/>
  <c r="G95" i="3"/>
  <c r="H95" i="3"/>
  <c r="L95" i="3"/>
  <c r="M95" i="3"/>
  <c r="N95" i="3"/>
  <c r="A88" i="4"/>
  <c r="B88" i="4"/>
  <c r="A89" i="4"/>
  <c r="A90" i="4"/>
  <c r="A92" i="4"/>
  <c r="A93" i="4"/>
  <c r="A94" i="4"/>
  <c r="A95" i="4"/>
  <c r="A4" i="10" l="1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3" i="10"/>
  <c r="C88" i="2" l="1"/>
  <c r="B88" i="2"/>
  <c r="C87" i="2"/>
  <c r="B87" i="2"/>
  <c r="C86" i="2"/>
  <c r="B86" i="2"/>
  <c r="A87" i="2"/>
  <c r="A87" i="4"/>
  <c r="B87" i="4"/>
  <c r="E44" i="6" l="1"/>
  <c r="A86" i="5" l="1"/>
  <c r="A4" i="7" l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3" i="7"/>
  <c r="A86" i="2"/>
  <c r="B86" i="4"/>
  <c r="A86" i="4"/>
  <c r="A109" i="7" l="1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B3" i="6"/>
  <c r="A3" i="6"/>
  <c r="G5" i="3" l="1"/>
  <c r="H5" i="3"/>
  <c r="I5" i="3"/>
  <c r="L5" i="3"/>
  <c r="M5" i="3"/>
  <c r="N5" i="3"/>
  <c r="G6" i="3"/>
  <c r="H6" i="3"/>
  <c r="I6" i="3"/>
  <c r="L6" i="3"/>
  <c r="M6" i="3"/>
  <c r="N6" i="3"/>
  <c r="G7" i="3"/>
  <c r="H7" i="3"/>
  <c r="I7" i="3"/>
  <c r="L7" i="3"/>
  <c r="M7" i="3"/>
  <c r="N7" i="3"/>
  <c r="G8" i="3"/>
  <c r="H8" i="3"/>
  <c r="I8" i="3"/>
  <c r="L8" i="3"/>
  <c r="N8" i="3"/>
  <c r="G9" i="3"/>
  <c r="H9" i="3"/>
  <c r="I9" i="3"/>
  <c r="L9" i="3"/>
  <c r="M9" i="3"/>
  <c r="N9" i="3"/>
  <c r="G10" i="3"/>
  <c r="H10" i="3"/>
  <c r="I10" i="3"/>
  <c r="L10" i="3"/>
  <c r="M10" i="3"/>
  <c r="N10" i="3"/>
  <c r="G11" i="3"/>
  <c r="H11" i="3"/>
  <c r="I11" i="3"/>
  <c r="L11" i="3"/>
  <c r="N11" i="3"/>
  <c r="G12" i="3"/>
  <c r="H12" i="3"/>
  <c r="I12" i="3"/>
  <c r="L12" i="3"/>
  <c r="M12" i="3"/>
  <c r="N12" i="3"/>
  <c r="G13" i="3"/>
  <c r="H13" i="3"/>
  <c r="I13" i="3"/>
  <c r="L13" i="3"/>
  <c r="M13" i="3"/>
  <c r="N13" i="3"/>
  <c r="G14" i="3"/>
  <c r="H14" i="3"/>
  <c r="I14" i="3"/>
  <c r="L14" i="3"/>
  <c r="M14" i="3"/>
  <c r="N14" i="3"/>
  <c r="G15" i="3"/>
  <c r="H15" i="3"/>
  <c r="I15" i="3"/>
  <c r="L15" i="3"/>
  <c r="M15" i="3"/>
  <c r="N15" i="3"/>
  <c r="G16" i="3"/>
  <c r="H16" i="3"/>
  <c r="I16" i="3"/>
  <c r="L16" i="3"/>
  <c r="M16" i="3"/>
  <c r="N16" i="3"/>
  <c r="G17" i="3"/>
  <c r="H17" i="3"/>
  <c r="I17" i="3"/>
  <c r="L17" i="3"/>
  <c r="M17" i="3"/>
  <c r="N17" i="3"/>
  <c r="G18" i="3"/>
  <c r="H18" i="3"/>
  <c r="I18" i="3"/>
  <c r="L18" i="3"/>
  <c r="M18" i="3"/>
  <c r="N18" i="3"/>
  <c r="G19" i="3"/>
  <c r="H19" i="3"/>
  <c r="I19" i="3"/>
  <c r="L19" i="3"/>
  <c r="M19" i="3"/>
  <c r="N19" i="3"/>
  <c r="G20" i="3"/>
  <c r="H20" i="3"/>
  <c r="I20" i="3"/>
  <c r="L20" i="3"/>
  <c r="M20" i="3"/>
  <c r="N20" i="3"/>
  <c r="G21" i="3"/>
  <c r="H21" i="3"/>
  <c r="I21" i="3"/>
  <c r="L21" i="3"/>
  <c r="M21" i="3"/>
  <c r="N21" i="3"/>
  <c r="G22" i="3"/>
  <c r="H22" i="3"/>
  <c r="I22" i="3"/>
  <c r="L22" i="3"/>
  <c r="M22" i="3"/>
  <c r="N22" i="3"/>
  <c r="G23" i="3"/>
  <c r="H23" i="3"/>
  <c r="I23" i="3"/>
  <c r="L23" i="3"/>
  <c r="M23" i="3"/>
  <c r="N23" i="3"/>
  <c r="G24" i="3"/>
  <c r="H24" i="3"/>
  <c r="I24" i="3"/>
  <c r="L24" i="3"/>
  <c r="M24" i="3"/>
  <c r="N24" i="3"/>
  <c r="G25" i="3"/>
  <c r="H25" i="3"/>
  <c r="I25" i="3"/>
  <c r="L25" i="3"/>
  <c r="M25" i="3"/>
  <c r="N25" i="3"/>
  <c r="G26" i="3"/>
  <c r="H26" i="3"/>
  <c r="I26" i="3"/>
  <c r="L26" i="3"/>
  <c r="M26" i="3"/>
  <c r="N26" i="3"/>
  <c r="G27" i="3"/>
  <c r="H27" i="3"/>
  <c r="I27" i="3"/>
  <c r="L27" i="3"/>
  <c r="M27" i="3"/>
  <c r="N27" i="3"/>
  <c r="G28" i="3"/>
  <c r="H28" i="3"/>
  <c r="I28" i="3"/>
  <c r="L28" i="3"/>
  <c r="M28" i="3"/>
  <c r="N28" i="3"/>
  <c r="G29" i="3"/>
  <c r="H29" i="3"/>
  <c r="I29" i="3"/>
  <c r="L29" i="3"/>
  <c r="M29" i="3"/>
  <c r="N29" i="3"/>
  <c r="G30" i="3"/>
  <c r="H30" i="3"/>
  <c r="I30" i="3"/>
  <c r="L30" i="3"/>
  <c r="M30" i="3"/>
  <c r="N30" i="3"/>
  <c r="G31" i="3"/>
  <c r="H31" i="3"/>
  <c r="I31" i="3"/>
  <c r="L31" i="3"/>
  <c r="M31" i="3"/>
  <c r="N31" i="3"/>
  <c r="G32" i="3"/>
  <c r="H32" i="3"/>
  <c r="I32" i="3"/>
  <c r="L32" i="3"/>
  <c r="M32" i="3"/>
  <c r="N32" i="3"/>
  <c r="G33" i="3"/>
  <c r="H33" i="3"/>
  <c r="I33" i="3"/>
  <c r="L33" i="3"/>
  <c r="M33" i="3"/>
  <c r="N33" i="3"/>
  <c r="G34" i="3"/>
  <c r="H34" i="3"/>
  <c r="I34" i="3"/>
  <c r="L34" i="3"/>
  <c r="M34" i="3"/>
  <c r="N34" i="3"/>
  <c r="G35" i="3"/>
  <c r="H35" i="3"/>
  <c r="I35" i="3"/>
  <c r="L35" i="3"/>
  <c r="M35" i="3"/>
  <c r="N35" i="3"/>
  <c r="G36" i="3"/>
  <c r="H36" i="3"/>
  <c r="I36" i="3"/>
  <c r="L36" i="3"/>
  <c r="M36" i="3"/>
  <c r="N36" i="3"/>
  <c r="G37" i="3"/>
  <c r="H37" i="3"/>
  <c r="I37" i="3"/>
  <c r="L37" i="3"/>
  <c r="M37" i="3"/>
  <c r="N37" i="3"/>
  <c r="G38" i="3"/>
  <c r="H38" i="3"/>
  <c r="I38" i="3"/>
  <c r="L38" i="3"/>
  <c r="M38" i="3"/>
  <c r="N38" i="3"/>
  <c r="G39" i="3"/>
  <c r="H39" i="3"/>
  <c r="I39" i="3"/>
  <c r="L39" i="3"/>
  <c r="M39" i="3"/>
  <c r="N39" i="3"/>
  <c r="G40" i="3"/>
  <c r="H40" i="3"/>
  <c r="L40" i="3"/>
  <c r="M40" i="3"/>
  <c r="N40" i="3"/>
  <c r="G41" i="3"/>
  <c r="H41" i="3"/>
  <c r="L41" i="3"/>
  <c r="M41" i="3"/>
  <c r="N41" i="3"/>
  <c r="G42" i="3"/>
  <c r="H42" i="3"/>
  <c r="L42" i="3"/>
  <c r="M42" i="3"/>
  <c r="N42" i="3"/>
  <c r="G43" i="3"/>
  <c r="H43" i="3"/>
  <c r="L43" i="3"/>
  <c r="M43" i="3"/>
  <c r="N43" i="3"/>
  <c r="G44" i="3"/>
  <c r="H44" i="3"/>
  <c r="L44" i="3"/>
  <c r="M44" i="3"/>
  <c r="N44" i="3"/>
  <c r="G45" i="3"/>
  <c r="H45" i="3"/>
  <c r="L45" i="3"/>
  <c r="M45" i="3"/>
  <c r="N45" i="3"/>
  <c r="G46" i="3"/>
  <c r="H46" i="3"/>
  <c r="L46" i="3"/>
  <c r="M46" i="3"/>
  <c r="N46" i="3"/>
  <c r="G47" i="3"/>
  <c r="H47" i="3"/>
  <c r="L47" i="3"/>
  <c r="M47" i="3"/>
  <c r="N47" i="3"/>
  <c r="G48" i="3"/>
  <c r="H48" i="3"/>
  <c r="L48" i="3"/>
  <c r="M48" i="3"/>
  <c r="N48" i="3"/>
  <c r="G49" i="3"/>
  <c r="H49" i="3"/>
  <c r="L49" i="3"/>
  <c r="N49" i="3"/>
  <c r="G50" i="3"/>
  <c r="H50" i="3"/>
  <c r="L50" i="3"/>
  <c r="M50" i="3"/>
  <c r="N50" i="3"/>
  <c r="G51" i="3"/>
  <c r="H51" i="3"/>
  <c r="L51" i="3"/>
  <c r="M51" i="3"/>
  <c r="N51" i="3"/>
  <c r="G52" i="3"/>
  <c r="H52" i="3"/>
  <c r="L52" i="3"/>
  <c r="M52" i="3"/>
  <c r="N52" i="3"/>
  <c r="G53" i="3"/>
  <c r="H53" i="3"/>
  <c r="L53" i="3"/>
  <c r="M53" i="3"/>
  <c r="N53" i="3"/>
  <c r="G54" i="3"/>
  <c r="H54" i="3"/>
  <c r="L54" i="3"/>
  <c r="M54" i="3"/>
  <c r="N54" i="3"/>
  <c r="G55" i="3"/>
  <c r="H55" i="3"/>
  <c r="L55" i="3"/>
  <c r="M55" i="3"/>
  <c r="N55" i="3"/>
  <c r="G56" i="3"/>
  <c r="H56" i="3"/>
  <c r="L56" i="3"/>
  <c r="M56" i="3"/>
  <c r="N56" i="3"/>
  <c r="G57" i="3"/>
  <c r="H57" i="3"/>
  <c r="L57" i="3"/>
  <c r="M57" i="3"/>
  <c r="N57" i="3"/>
  <c r="G58" i="3"/>
  <c r="H58" i="3"/>
  <c r="L58" i="3"/>
  <c r="M58" i="3"/>
  <c r="N58" i="3"/>
  <c r="G59" i="3"/>
  <c r="H59" i="3"/>
  <c r="L59" i="3"/>
  <c r="M59" i="3"/>
  <c r="N59" i="3"/>
  <c r="G60" i="3"/>
  <c r="H60" i="3"/>
  <c r="L60" i="3"/>
  <c r="M60" i="3"/>
  <c r="N60" i="3"/>
  <c r="G61" i="3"/>
  <c r="H61" i="3"/>
  <c r="L61" i="3"/>
  <c r="M61" i="3"/>
  <c r="N61" i="3"/>
  <c r="G62" i="3"/>
  <c r="H62" i="3"/>
  <c r="L62" i="3"/>
  <c r="M62" i="3"/>
  <c r="N62" i="3"/>
  <c r="G63" i="3"/>
  <c r="H63" i="3"/>
  <c r="L63" i="3"/>
  <c r="M63" i="3"/>
  <c r="N63" i="3"/>
  <c r="G64" i="3"/>
  <c r="H64" i="3"/>
  <c r="L64" i="3"/>
  <c r="M64" i="3"/>
  <c r="N64" i="3"/>
  <c r="G65" i="3"/>
  <c r="H65" i="3"/>
  <c r="L65" i="3"/>
  <c r="M65" i="3"/>
  <c r="N65" i="3"/>
  <c r="G66" i="3"/>
  <c r="H66" i="3"/>
  <c r="L66" i="3"/>
  <c r="M66" i="3"/>
  <c r="N66" i="3"/>
  <c r="G67" i="3"/>
  <c r="H67" i="3"/>
  <c r="L67" i="3"/>
  <c r="M67" i="3"/>
  <c r="N67" i="3"/>
  <c r="G68" i="3"/>
  <c r="H68" i="3"/>
  <c r="L68" i="3"/>
  <c r="M68" i="3"/>
  <c r="N68" i="3"/>
  <c r="G69" i="3"/>
  <c r="H69" i="3"/>
  <c r="L69" i="3"/>
  <c r="M69" i="3"/>
  <c r="N69" i="3"/>
  <c r="G70" i="3"/>
  <c r="H70" i="3"/>
  <c r="L70" i="3"/>
  <c r="M70" i="3"/>
  <c r="N70" i="3"/>
  <c r="G71" i="3"/>
  <c r="H71" i="3"/>
  <c r="L71" i="3"/>
  <c r="M71" i="3"/>
  <c r="N71" i="3"/>
  <c r="G72" i="3"/>
  <c r="H72" i="3"/>
  <c r="L72" i="3"/>
  <c r="M72" i="3"/>
  <c r="N72" i="3"/>
  <c r="G73" i="3"/>
  <c r="H73" i="3"/>
  <c r="L73" i="3"/>
  <c r="M73" i="3"/>
  <c r="N73" i="3"/>
  <c r="G74" i="3"/>
  <c r="H74" i="3"/>
  <c r="L74" i="3"/>
  <c r="M74" i="3"/>
  <c r="N74" i="3"/>
  <c r="G75" i="3"/>
  <c r="H75" i="3"/>
  <c r="L75" i="3"/>
  <c r="M75" i="3"/>
  <c r="N75" i="3"/>
  <c r="G76" i="3"/>
  <c r="H76" i="3"/>
  <c r="L76" i="3"/>
  <c r="M76" i="3"/>
  <c r="N76" i="3"/>
  <c r="G77" i="3"/>
  <c r="H77" i="3"/>
  <c r="L77" i="3"/>
  <c r="M77" i="3"/>
  <c r="N77" i="3"/>
  <c r="G78" i="3"/>
  <c r="H78" i="3"/>
  <c r="L78" i="3"/>
  <c r="M78" i="3"/>
  <c r="N78" i="3"/>
  <c r="G79" i="3"/>
  <c r="H79" i="3"/>
  <c r="L79" i="3"/>
  <c r="M79" i="3"/>
  <c r="N79" i="3"/>
  <c r="G80" i="3"/>
  <c r="H80" i="3"/>
  <c r="L80" i="3"/>
  <c r="M80" i="3"/>
  <c r="N80" i="3"/>
  <c r="G81" i="3"/>
  <c r="H81" i="3"/>
  <c r="L81" i="3"/>
  <c r="M81" i="3"/>
  <c r="N81" i="3"/>
  <c r="G82" i="3"/>
  <c r="H82" i="3"/>
  <c r="L82" i="3"/>
  <c r="M82" i="3"/>
  <c r="N82" i="3"/>
  <c r="G83" i="3"/>
  <c r="H83" i="3"/>
  <c r="L83" i="3"/>
  <c r="M83" i="3"/>
  <c r="N83" i="3"/>
  <c r="G84" i="3"/>
  <c r="H84" i="3"/>
  <c r="L84" i="3"/>
  <c r="M84" i="3"/>
  <c r="N84" i="3"/>
  <c r="G85" i="3"/>
  <c r="H85" i="3"/>
  <c r="L85" i="3"/>
  <c r="N85" i="3"/>
  <c r="G86" i="3"/>
  <c r="H86" i="3"/>
  <c r="L86" i="3"/>
  <c r="M86" i="3"/>
  <c r="N86" i="3"/>
  <c r="A86" i="3"/>
  <c r="B86" i="3"/>
  <c r="E86" i="3"/>
  <c r="N4" i="3" l="1"/>
  <c r="M4" i="3"/>
  <c r="D79" i="3" l="1"/>
  <c r="D80" i="3"/>
  <c r="D81" i="3"/>
  <c r="D82" i="3"/>
  <c r="D83" i="3"/>
  <c r="D84" i="3"/>
  <c r="D85" i="3"/>
  <c r="D78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E6" i="3"/>
  <c r="E7" i="3"/>
  <c r="E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C79" i="3"/>
  <c r="C80" i="3"/>
  <c r="C81" i="3"/>
  <c r="C82" i="3"/>
  <c r="C83" i="3"/>
  <c r="C84" i="3"/>
  <c r="C85" i="3"/>
  <c r="D4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4" i="3"/>
  <c r="B3" i="3"/>
  <c r="A58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3" i="5"/>
  <c r="D4" i="4" l="1"/>
  <c r="E4" i="4"/>
  <c r="F4" i="4"/>
  <c r="D5" i="4"/>
  <c r="E5" i="4"/>
  <c r="F5" i="4"/>
  <c r="D6" i="4"/>
  <c r="E6" i="4"/>
  <c r="F6" i="4"/>
  <c r="D7" i="4"/>
  <c r="E7" i="4"/>
  <c r="F7" i="4"/>
  <c r="D8" i="4"/>
  <c r="E8" i="4"/>
  <c r="F8" i="4"/>
  <c r="D9" i="4"/>
  <c r="E9" i="4"/>
  <c r="F9" i="4"/>
  <c r="D20" i="4"/>
  <c r="E20" i="4"/>
  <c r="F20" i="4"/>
  <c r="D22" i="4"/>
  <c r="E22" i="4"/>
  <c r="F22" i="4"/>
  <c r="D23" i="4"/>
  <c r="E23" i="4"/>
  <c r="F23" i="4"/>
  <c r="D24" i="4"/>
  <c r="E24" i="4"/>
  <c r="F24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0" i="4"/>
  <c r="E30" i="4"/>
  <c r="F30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E3" i="4"/>
  <c r="F3" i="4"/>
  <c r="D3" i="4"/>
  <c r="B4" i="4" l="1"/>
  <c r="B5" i="4"/>
  <c r="B6" i="4"/>
  <c r="B7" i="4"/>
  <c r="B8" i="4"/>
  <c r="B9" i="4"/>
  <c r="B20" i="4"/>
  <c r="B22" i="4"/>
  <c r="B23" i="4"/>
  <c r="B24" i="4"/>
  <c r="B25" i="4"/>
  <c r="B26" i="4"/>
  <c r="B27" i="4"/>
  <c r="B28" i="4"/>
  <c r="B29" i="4"/>
  <c r="B30" i="4"/>
  <c r="B32" i="4"/>
  <c r="B33" i="4"/>
  <c r="B34" i="4"/>
  <c r="B35" i="4"/>
  <c r="B36" i="4"/>
  <c r="B37" i="4"/>
  <c r="B38" i="4"/>
  <c r="B39" i="4"/>
  <c r="B40" i="4"/>
  <c r="B42" i="4"/>
  <c r="B43" i="4"/>
  <c r="B44" i="4"/>
  <c r="B45" i="4"/>
  <c r="B46" i="4"/>
  <c r="B47" i="4"/>
  <c r="B48" i="4"/>
  <c r="B49" i="4"/>
  <c r="B50" i="4"/>
  <c r="B52" i="4"/>
  <c r="B53" i="4"/>
  <c r="B54" i="4"/>
  <c r="B55" i="4"/>
  <c r="B56" i="4"/>
  <c r="B57" i="4"/>
  <c r="B58" i="4"/>
  <c r="B59" i="4"/>
  <c r="B60" i="4"/>
  <c r="B62" i="4"/>
  <c r="B63" i="4"/>
  <c r="B64" i="4"/>
  <c r="B67" i="4"/>
  <c r="B69" i="4"/>
  <c r="B70" i="4"/>
  <c r="B72" i="4"/>
  <c r="B73" i="4"/>
  <c r="B74" i="4"/>
  <c r="B75" i="4"/>
  <c r="B76" i="4"/>
  <c r="B77" i="4"/>
  <c r="B78" i="4"/>
  <c r="B79" i="4"/>
  <c r="B80" i="4"/>
  <c r="B83" i="4"/>
  <c r="B84" i="4"/>
  <c r="B85" i="4"/>
  <c r="B3" i="4"/>
  <c r="A4" i="4"/>
  <c r="A5" i="4"/>
  <c r="A6" i="4"/>
  <c r="A7" i="4"/>
  <c r="A8" i="4"/>
  <c r="A9" i="4"/>
  <c r="A20" i="4"/>
  <c r="A22" i="4"/>
  <c r="A23" i="4"/>
  <c r="A24" i="4"/>
  <c r="A25" i="4"/>
  <c r="A26" i="4"/>
  <c r="A27" i="4"/>
  <c r="A28" i="4"/>
  <c r="A29" i="4"/>
  <c r="A30" i="4"/>
  <c r="A32" i="4"/>
  <c r="A33" i="4"/>
  <c r="A34" i="4"/>
  <c r="A35" i="4"/>
  <c r="A36" i="4"/>
  <c r="A37" i="4"/>
  <c r="A38" i="4"/>
  <c r="A39" i="4"/>
  <c r="A40" i="4"/>
  <c r="A42" i="4"/>
  <c r="A43" i="4"/>
  <c r="A44" i="4"/>
  <c r="A45" i="4"/>
  <c r="A46" i="4"/>
  <c r="A47" i="4"/>
  <c r="A48" i="4"/>
  <c r="A49" i="4"/>
  <c r="A50" i="4"/>
  <c r="A52" i="4"/>
  <c r="A53" i="4"/>
  <c r="A54" i="4"/>
  <c r="A55" i="4"/>
  <c r="A56" i="4"/>
  <c r="A57" i="4"/>
  <c r="A58" i="4"/>
  <c r="A59" i="4"/>
  <c r="A60" i="4"/>
  <c r="A62" i="4"/>
  <c r="A63" i="4"/>
  <c r="A64" i="4"/>
  <c r="A65" i="4"/>
  <c r="A66" i="4"/>
  <c r="A67" i="4"/>
  <c r="A68" i="4"/>
  <c r="A69" i="4"/>
  <c r="A70" i="4"/>
  <c r="A72" i="4"/>
  <c r="A73" i="4"/>
  <c r="A74" i="4"/>
  <c r="A75" i="4"/>
  <c r="A76" i="4"/>
  <c r="A77" i="4"/>
  <c r="A78" i="4"/>
  <c r="A79" i="4"/>
  <c r="A80" i="4"/>
  <c r="A82" i="4"/>
  <c r="A83" i="4"/>
  <c r="A84" i="4"/>
  <c r="A85" i="4"/>
  <c r="A3" i="4"/>
  <c r="G4" i="3" l="1"/>
  <c r="H4" i="3"/>
  <c r="I4" i="3"/>
  <c r="L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H3" i="3"/>
  <c r="I3" i="3"/>
  <c r="L3" i="3"/>
  <c r="M3" i="3"/>
  <c r="N3" i="3"/>
  <c r="G3" i="3"/>
  <c r="A3" i="3"/>
  <c r="B4" i="2" l="1"/>
  <c r="C4" i="2"/>
  <c r="D4" i="2"/>
  <c r="D107" i="2" s="1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C3" i="2"/>
  <c r="D3" i="2"/>
  <c r="E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3" i="2"/>
  <c r="B107" i="2" l="1"/>
  <c r="G46" i="1"/>
  <c r="E46" i="3" s="1"/>
</calcChain>
</file>

<file path=xl/comments1.xml><?xml version="1.0" encoding="utf-8"?>
<comments xmlns="http://schemas.openxmlformats.org/spreadsheetml/2006/main">
  <authors>
    <author>Kenneth Chang</author>
    <author>Ann C Tuma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Dioval Remonde:</t>
        </r>
        <r>
          <rPr>
            <sz val="9"/>
            <color indexed="81"/>
            <rFont val="Tahoma"/>
            <family val="2"/>
          </rPr>
          <t xml:space="preserve">
P=proneural
C=classical
M=mesenchymal
NA- data not currently available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Dioval Remonde:</t>
        </r>
        <r>
          <rPr>
            <sz val="9"/>
            <color indexed="81"/>
            <rFont val="Tahoma"/>
            <family val="2"/>
          </rPr>
          <t xml:space="preserve">
P=proneural
C=classical
M=mesenchymal
NA- data not currently available</t>
        </r>
      </text>
    </comment>
    <comment ref="Y3" authorId="1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Arial"/>
            <family val="2"/>
          </rPr>
          <t>I</t>
        </r>
        <r>
          <rPr>
            <sz val="9"/>
            <color indexed="81"/>
            <rFont val="Arial"/>
            <family val="2"/>
          </rPr>
          <t xml:space="preserve">- Unilateral and demarcated
</t>
        </r>
        <r>
          <rPr>
            <b/>
            <sz val="9"/>
            <color indexed="81"/>
            <rFont val="Arial"/>
            <family val="2"/>
          </rPr>
          <t>II</t>
        </r>
        <r>
          <rPr>
            <sz val="9"/>
            <color indexed="81"/>
            <rFont val="Arial"/>
            <family val="2"/>
          </rPr>
          <t xml:space="preserve">- Fuzzy border and/or showing movement into other hemisphere
</t>
        </r>
        <r>
          <rPr>
            <b/>
            <sz val="9"/>
            <color indexed="81"/>
            <rFont val="Arial"/>
            <family val="2"/>
          </rPr>
          <t>III</t>
        </r>
        <r>
          <rPr>
            <sz val="9"/>
            <color indexed="81"/>
            <rFont val="Arial"/>
            <family val="2"/>
          </rPr>
          <t xml:space="preserve">- Bilateral restricted to midline or clear involvement of both hemispheres
</t>
        </r>
        <r>
          <rPr>
            <b/>
            <sz val="9"/>
            <color indexed="81"/>
            <rFont val="Arial"/>
            <family val="2"/>
          </rPr>
          <t>IV</t>
        </r>
        <r>
          <rPr>
            <sz val="9"/>
            <color indexed="81"/>
            <rFont val="Arial"/>
            <family val="2"/>
          </rPr>
          <t>- Largely replaced the brain</t>
        </r>
      </text>
    </comment>
  </commentList>
</comments>
</file>

<file path=xl/comments2.xml><?xml version="1.0" encoding="utf-8"?>
<comments xmlns="http://schemas.openxmlformats.org/spreadsheetml/2006/main">
  <authors>
    <author>Ann C Tuma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P=proneural
C=classical
M=mesenchymal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P=proneural
C=classical
M=mesenchymal</t>
        </r>
      </text>
    </comment>
  </commentList>
</comments>
</file>

<file path=xl/comments3.xml><?xml version="1.0" encoding="utf-8"?>
<comments xmlns="http://schemas.openxmlformats.org/spreadsheetml/2006/main">
  <authors>
    <author>Ann C Tuma</author>
  </authors>
  <commentList>
    <comment ref="N1" authorId="0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1 - splice_region_variant
2 - splice_acceptor_variant/splice_donor_variant
3 - frameshift_variant
4 - inframe_deletion/inframe_insertion
5 - initiator_codon_variant
6 - missense_variant
7 - stop_gained
8 - stop_lost
9 - splice_donor_5th_base_variant</t>
        </r>
      </text>
    </comment>
  </commentList>
</comments>
</file>

<file path=xl/comments4.xml><?xml version="1.0" encoding="utf-8"?>
<comments xmlns="http://schemas.openxmlformats.org/spreadsheetml/2006/main">
  <authors>
    <author>Rachael A Vaubel</author>
  </authors>
  <commentList>
    <comment ref="V88" authorId="0">
      <text>
        <r>
          <rPr>
            <b/>
            <sz val="9"/>
            <color indexed="81"/>
            <rFont val="Tahoma"/>
            <family val="2"/>
          </rPr>
          <t>Rachael A Vaubel:</t>
        </r>
        <r>
          <rPr>
            <sz val="9"/>
            <color indexed="81"/>
            <rFont val="Tahoma"/>
            <family val="2"/>
          </rPr>
          <t xml:space="preserve">
Updated 12/5/2018</t>
        </r>
      </text>
    </comment>
  </commentList>
</comments>
</file>

<file path=xl/comments5.xml><?xml version="1.0" encoding="utf-8"?>
<comments xmlns="http://schemas.openxmlformats.org/spreadsheetml/2006/main">
  <authors>
    <author>Ann C Tuma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I- Unilateral and demarcated
II- Fuzzy border and/or showing movement into other hemisphere
III- Bilateral restricted to midline or clear involvement of both hemispheres
IV- Largely replaced the brain
</t>
        </r>
      </text>
    </comment>
  </commentList>
</comments>
</file>

<file path=xl/comments6.xml><?xml version="1.0" encoding="utf-8"?>
<comments xmlns="http://schemas.openxmlformats.org/spreadsheetml/2006/main">
  <authors>
    <author>Kenneth Chang</author>
    <author>Dioval A Remonde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 xml:space="preserve">Dioval Remonde:
</t>
        </r>
        <r>
          <rPr>
            <sz val="9"/>
            <color indexed="81"/>
            <rFont val="Tahoma"/>
            <family val="2"/>
          </rPr>
          <t>Bx showed G-III lesion; however, recurrence occurred 5 months later that showed G-IV lesion (sampling error during initial bx?)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Dioval Remonde:</t>
        </r>
        <r>
          <rPr>
            <sz val="9"/>
            <color indexed="81"/>
            <rFont val="Tahoma"/>
            <family val="2"/>
          </rPr>
          <t xml:space="preserve">
Bx showed "low-grade" lesion; however, recurrence occurred 4 months later that showed G-IV lesion</t>
        </r>
      </text>
    </comment>
    <comment ref="H57" authorId="1">
      <text>
        <r>
          <rPr>
            <b/>
            <sz val="9"/>
            <color indexed="81"/>
            <rFont val="Tahoma"/>
            <family val="2"/>
          </rPr>
          <t>Dioval A Remonde:</t>
        </r>
        <r>
          <rPr>
            <sz val="9"/>
            <color indexed="81"/>
            <rFont val="Tahoma"/>
            <family val="2"/>
          </rPr>
          <t xml:space="preserve">
Initially biopsied on 9/25/07 &amp; noted to be Grade II astrocytoma. Radiographic progression in 3/10/2008 thus, started on RT/TMZ. Remained tumor-free until 3/2011 showed enlargement of brain lesion; resected &amp; noted to be GBM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 xml:space="preserve">Dioval Remonde:
</t>
        </r>
        <r>
          <rPr>
            <sz val="9"/>
            <color indexed="81"/>
            <rFont val="Tahoma"/>
            <family val="2"/>
          </rPr>
          <t>Initial resection in 2001 showed Grade II oligoastrocytoma</t>
        </r>
      </text>
    </comment>
    <comment ref="F65" authorId="1">
      <text>
        <r>
          <rPr>
            <b/>
            <sz val="9"/>
            <color indexed="81"/>
            <rFont val="Tahoma"/>
            <family val="2"/>
          </rPr>
          <t>Dioval A Remonde:</t>
        </r>
        <r>
          <rPr>
            <sz val="9"/>
            <color indexed="81"/>
            <rFont val="Tahoma"/>
            <family val="2"/>
          </rPr>
          <t xml:space="preserve">
Death 6/21/2013 via SSDI search</t>
        </r>
      </text>
    </comment>
    <comment ref="N78" authorId="1">
      <text>
        <r>
          <rPr>
            <b/>
            <sz val="9"/>
            <color indexed="81"/>
            <rFont val="Tahoma"/>
            <family val="2"/>
          </rPr>
          <t>Dioval A Remonde:</t>
        </r>
        <r>
          <rPr>
            <sz val="9"/>
            <color indexed="81"/>
            <rFont val="Tahoma"/>
            <family val="2"/>
          </rPr>
          <t xml:space="preserve">
Metachronous glioblastoma. 1st tumor arose in left FT region; whereas, 2nd tumor (which was XG'd) arose in right occipital lobe</t>
        </r>
      </text>
    </comment>
  </commentList>
</comments>
</file>

<file path=xl/sharedStrings.xml><?xml version="1.0" encoding="utf-8"?>
<sst xmlns="http://schemas.openxmlformats.org/spreadsheetml/2006/main" count="7878" uniqueCount="1520">
  <si>
    <t>GBM</t>
  </si>
  <si>
    <t>FROZEN AVAILABLE?</t>
  </si>
  <si>
    <t>Xenograft start</t>
  </si>
  <si>
    <t>P, RC, or 2°
XG IMPLANT</t>
  </si>
  <si>
    <t>SEX</t>
  </si>
  <si>
    <t>GBM MOLECULAR SUBTYPE</t>
  </si>
  <si>
    <t>EGFR 
AMP.</t>
  </si>
  <si>
    <t>MGMT METHYLATION</t>
  </si>
  <si>
    <t>TERT</t>
  </si>
  <si>
    <t>IDH1</t>
  </si>
  <si>
    <t>IDH2</t>
  </si>
  <si>
    <t>Initial growth on matrigel/FBS media</t>
  </si>
  <si>
    <t>Initial growth on laminin/stem cell media</t>
  </si>
  <si>
    <t>Neurosphere formation</t>
  </si>
  <si>
    <t>Days in Flank</t>
  </si>
  <si>
    <t>Growth in Brain</t>
  </si>
  <si>
    <t>Days to Moribund IC</t>
  </si>
  <si>
    <t>TP53</t>
  </si>
  <si>
    <t>BRAF</t>
  </si>
  <si>
    <t>MET</t>
  </si>
  <si>
    <t>PDGFRA</t>
  </si>
  <si>
    <t>PIK3CA</t>
  </si>
  <si>
    <t>PTEN</t>
  </si>
  <si>
    <t>PTPN11</t>
  </si>
  <si>
    <t>EGFR</t>
  </si>
  <si>
    <t>FGFR1</t>
  </si>
  <si>
    <t>FGFR3</t>
  </si>
  <si>
    <t>PIK3R1</t>
  </si>
  <si>
    <t>PIK3C2G</t>
  </si>
  <si>
    <t>PIK3R2</t>
  </si>
  <si>
    <t>NF1</t>
  </si>
  <si>
    <t>MDM4</t>
  </si>
  <si>
    <t>CDKN2A</t>
  </si>
  <si>
    <t>RB1</t>
  </si>
  <si>
    <t>ATRX</t>
  </si>
  <si>
    <t>CIC</t>
  </si>
  <si>
    <t>FUBP1</t>
  </si>
  <si>
    <t>NOTCH1</t>
  </si>
  <si>
    <t>YES</t>
  </si>
  <si>
    <t>F</t>
  </si>
  <si>
    <t>M</t>
  </si>
  <si>
    <t>C250T</t>
  </si>
  <si>
    <t>wt</t>
  </si>
  <si>
    <t>Y</t>
  </si>
  <si>
    <t>P</t>
  </si>
  <si>
    <t>N</t>
  </si>
  <si>
    <t>C228T</t>
  </si>
  <si>
    <t>X</t>
  </si>
  <si>
    <t>C</t>
  </si>
  <si>
    <t>VIII</t>
  </si>
  <si>
    <t>U</t>
  </si>
  <si>
    <t>fail</t>
  </si>
  <si>
    <t>Het R132H</t>
  </si>
  <si>
    <t>R132H</t>
  </si>
  <si>
    <t>WES</t>
  </si>
  <si>
    <t>EPIC 850K Methylation Array</t>
  </si>
  <si>
    <t>RNAseq</t>
  </si>
  <si>
    <t>Phospho-Proteomics</t>
  </si>
  <si>
    <t>yes</t>
  </si>
  <si>
    <t>no</t>
  </si>
  <si>
    <t>in progress</t>
  </si>
  <si>
    <t>NA</t>
  </si>
  <si>
    <t>Method</t>
  </si>
  <si>
    <t>Sanger Sequencing</t>
  </si>
  <si>
    <t>D3s1358</t>
  </si>
  <si>
    <t>D8s1179</t>
  </si>
  <si>
    <t>D18s51</t>
  </si>
  <si>
    <t>D5s818</t>
  </si>
  <si>
    <t>D7s820</t>
  </si>
  <si>
    <t>D16s539</t>
  </si>
  <si>
    <t>D21s11</t>
  </si>
  <si>
    <t>Aml</t>
  </si>
  <si>
    <t>D13s317</t>
  </si>
  <si>
    <t>CSF1PO</t>
  </si>
  <si>
    <t>vWA</t>
  </si>
  <si>
    <t>TPOX</t>
  </si>
  <si>
    <t>TH01</t>
  </si>
  <si>
    <t>FGA</t>
  </si>
  <si>
    <t>A description of the Combined DNA Index System (CODIS) is in the following link</t>
  </si>
  <si>
    <t>http://www.biology.arizona.edu/human_bio/activities/blackett2/str_codis.html</t>
  </si>
  <si>
    <t>**</t>
  </si>
  <si>
    <r>
      <t xml:space="preserve">STR analysis of xenograft sample used for WES except in </t>
    </r>
    <r>
      <rPr>
        <sz val="10"/>
        <color theme="1"/>
        <rFont val="Arial"/>
        <family val="2"/>
      </rPr>
      <t>cases</t>
    </r>
  </si>
  <si>
    <t>Tumor Type</t>
  </si>
  <si>
    <t>Primary or Recurrent</t>
  </si>
  <si>
    <t>Molecular Subtype</t>
  </si>
  <si>
    <t>Clinical Information</t>
  </si>
  <si>
    <t>cDNA available</t>
  </si>
  <si>
    <t>Protein lysates available</t>
  </si>
  <si>
    <t>RNA available</t>
  </si>
  <si>
    <t>DNA available</t>
  </si>
  <si>
    <t>Cryopreserved Cells</t>
  </si>
  <si>
    <t>Fresh/Frozen tumor tissue</t>
  </si>
  <si>
    <t>II-III</t>
  </si>
  <si>
    <t>III</t>
  </si>
  <si>
    <t>I</t>
  </si>
  <si>
    <t>I-III</t>
  </si>
  <si>
    <t>II</t>
  </si>
  <si>
    <t>III-IV</t>
  </si>
  <si>
    <t>Orthotopic Invasion (human Lamin A/C staining)</t>
  </si>
  <si>
    <t>PDX Lineage</t>
  </si>
  <si>
    <t>3B-2 M2</t>
  </si>
  <si>
    <t>52B1-10 M2</t>
  </si>
  <si>
    <t>6C2-5 M2</t>
  </si>
  <si>
    <t>8, 5, 2, 3</t>
  </si>
  <si>
    <t>9A2-3 M2</t>
  </si>
  <si>
    <t>10T, 9, 4, 3</t>
  </si>
  <si>
    <t>12AT, 3, 1, 2</t>
  </si>
  <si>
    <t>14, 24, 15, 5</t>
  </si>
  <si>
    <t>15, 3, 2, 1</t>
  </si>
  <si>
    <t>16, 10, 3, 3</t>
  </si>
  <si>
    <t>22T, 50, 45, 11</t>
  </si>
  <si>
    <t>26, 21, 8, 5</t>
  </si>
  <si>
    <t>28, 16, 11, 5</t>
  </si>
  <si>
    <t>34, 23, 18, 6</t>
  </si>
  <si>
    <t>36, 30, 19, 5</t>
  </si>
  <si>
    <t>38RG, 5, 1, 3</t>
  </si>
  <si>
    <t>39RG, 23, 21, 13</t>
  </si>
  <si>
    <t>40, 7, 3, 3</t>
  </si>
  <si>
    <t>43, 17, 13, 5</t>
  </si>
  <si>
    <t>44, 28, 19, 6</t>
  </si>
  <si>
    <t>46, 16, 15, 5</t>
  </si>
  <si>
    <t>56, 5, 3, 3</t>
  </si>
  <si>
    <t>59, 6, 4, 3</t>
  </si>
  <si>
    <t>61,8,6,4</t>
  </si>
  <si>
    <t>63,6, 4, 3</t>
  </si>
  <si>
    <t>64,7, 6, 4</t>
  </si>
  <si>
    <t>66, 4, 2, 2</t>
  </si>
  <si>
    <t>67,9, 6, 4</t>
  </si>
  <si>
    <t>69, 1, 0, 1</t>
  </si>
  <si>
    <t>75,3,1,2</t>
  </si>
  <si>
    <t>76P,9,6,4</t>
  </si>
  <si>
    <t>80,1,0,1</t>
  </si>
  <si>
    <t>84,8,4,8</t>
  </si>
  <si>
    <t>85,1,0,1</t>
  </si>
  <si>
    <t>91,8,3,3</t>
  </si>
  <si>
    <t>102, 7, 3, 3</t>
  </si>
  <si>
    <t>108, 1, 0, 1</t>
  </si>
  <si>
    <t>110,1,0,1</t>
  </si>
  <si>
    <t>114,6,4,3</t>
  </si>
  <si>
    <t>115,1,0,1</t>
  </si>
  <si>
    <t>116,8,3,3</t>
  </si>
  <si>
    <t>117,3,2,2</t>
  </si>
  <si>
    <t>118, 2, 0, 1</t>
  </si>
  <si>
    <t>120, 2, 0, 1</t>
  </si>
  <si>
    <t>122,1,0,1</t>
  </si>
  <si>
    <t>123,8,4,3</t>
  </si>
  <si>
    <t>125, 1,0,1</t>
  </si>
  <si>
    <t>126, 1,0,1</t>
  </si>
  <si>
    <t>129, 1,0,1</t>
  </si>
  <si>
    <t>132, 6,4,3</t>
  </si>
  <si>
    <t>134, 1,0,1</t>
  </si>
  <si>
    <t>137, 1,0,1</t>
  </si>
  <si>
    <t>139B, 2, 1, 4</t>
  </si>
  <si>
    <t>143A,1,2,2</t>
  </si>
  <si>
    <t xml:space="preserve">146,1,0,1 </t>
  </si>
  <si>
    <t>147,1,0,1</t>
  </si>
  <si>
    <t>148, 1, 0, 1</t>
  </si>
  <si>
    <t>150, 2, 0, 1</t>
  </si>
  <si>
    <t>154, 1, 0, 1</t>
  </si>
  <si>
    <t>155, 1, 0, 1</t>
  </si>
  <si>
    <t>156, 1, 0, 1</t>
  </si>
  <si>
    <t>157, 1, 0, 1</t>
  </si>
  <si>
    <t>159A, 1, 1, 2</t>
  </si>
  <si>
    <t>161, 1, 0, 1</t>
  </si>
  <si>
    <t>164, 2, 0, 1</t>
  </si>
  <si>
    <t>167, 1, 0, 1</t>
  </si>
  <si>
    <t>168, 1, 0, 1</t>
  </si>
  <si>
    <t>170, 1, 0, 1</t>
  </si>
  <si>
    <t>174, 1, 0, 1</t>
  </si>
  <si>
    <t>177, 1, 0, 1</t>
  </si>
  <si>
    <t>181, 1, 0, 1</t>
  </si>
  <si>
    <t>182, 1, 0, 1</t>
  </si>
  <si>
    <t>184, 1, 0, 1</t>
  </si>
  <si>
    <t>187,1,0,1</t>
  </si>
  <si>
    <t>192, 8, 7, 5</t>
  </si>
  <si>
    <t>195, 3, 1, 2</t>
  </si>
  <si>
    <t>196, 2, 1, 2</t>
  </si>
  <si>
    <t>200, 1, 0, 1</t>
  </si>
  <si>
    <t>206, 1, 0, 1</t>
  </si>
  <si>
    <t>209, 1, 0, 1</t>
  </si>
  <si>
    <t>215, 1, 0, 1</t>
  </si>
  <si>
    <t>218VF, 1, 0, 1</t>
  </si>
  <si>
    <t>** Indicates that the location did not amplify.  We will work to have this sample repeated.</t>
  </si>
  <si>
    <t>Blank samples have not yet been run.</t>
  </si>
  <si>
    <t>GBM Line</t>
  </si>
  <si>
    <t>Invasion Classification</t>
  </si>
  <si>
    <t>GBM.</t>
  </si>
  <si>
    <t>GRADE (INITIAL)</t>
  </si>
  <si>
    <t>HISTOLOGY</t>
  </si>
  <si>
    <t>Fibrillary Astrocytoma</t>
  </si>
  <si>
    <t>Oligoastrocytoma</t>
  </si>
  <si>
    <t>Fibrillary &amp; Gemistocytic Astrocytoma</t>
  </si>
  <si>
    <t>Fibrillary &amp; Giant Cell Astrocytoma</t>
  </si>
  <si>
    <t>Fibrillary &amp; Small Cell Astrocytoma</t>
  </si>
  <si>
    <t>Small Cell Astrocytoma</t>
  </si>
  <si>
    <t>Small &amp; Giant Cell Astrocytoma</t>
  </si>
  <si>
    <t>Gliosarcoma</t>
  </si>
  <si>
    <t>Astrocytoma</t>
  </si>
  <si>
    <t>Glioblastoma</t>
  </si>
  <si>
    <r>
      <t xml:space="preserve">THERAPIES PRIOR TO XG </t>
    </r>
    <r>
      <rPr>
        <b/>
        <i/>
        <sz val="8"/>
        <color theme="0"/>
        <rFont val="Arial"/>
        <family val="2"/>
      </rPr>
      <t>(NPT = no prior tx)</t>
    </r>
  </si>
  <si>
    <t>NPT</t>
  </si>
  <si>
    <t>BCNU, Cisplatin, Etoposide, RT</t>
  </si>
  <si>
    <t>RT, TMZ</t>
  </si>
  <si>
    <t>RT, TMZ, Dasatinib</t>
  </si>
  <si>
    <t>GRADE (IMPLANT)</t>
  </si>
  <si>
    <t>NOTES</t>
  </si>
  <si>
    <t xml:space="preserve"> </t>
  </si>
  <si>
    <t>age at dx</t>
  </si>
  <si>
    <t>STATUS
0=DEAD
1=ALIVE
2=LTF</t>
  </si>
  <si>
    <t>Glioblastoma Multiforme</t>
  </si>
  <si>
    <t>Fibrillary Gemistocytic Astrocytoma</t>
  </si>
  <si>
    <t>Fibrillary &amp; Gemistocytic Astroglioma</t>
  </si>
  <si>
    <t>Neuroectodermal</t>
  </si>
  <si>
    <t>Giant Cell Astrocytoma</t>
  </si>
  <si>
    <t>BCNU, Thalidomide, Carboplatin, TMZ</t>
  </si>
  <si>
    <t>RT, Gefitinib</t>
  </si>
  <si>
    <t>OSI-774, RT, BCNU, TMZ (x1 cycle)</t>
  </si>
  <si>
    <t>OSI-774, RT, TMZ</t>
  </si>
  <si>
    <t>BCNU, RT, TMZ, Tandutinib, Sunitinib</t>
  </si>
  <si>
    <t>RT, TMZ, Temsirolimus, Avastin, Sorafenib</t>
  </si>
  <si>
    <t>RT, TMZ, Avastin, Carboplatin</t>
  </si>
  <si>
    <t xml:space="preserve">RT, PCV, TMZ </t>
  </si>
  <si>
    <t>RT, TMZ, Carboplatin</t>
  </si>
  <si>
    <t>RT, TMZ, SAHA</t>
  </si>
  <si>
    <t>OS from Dx</t>
  </si>
  <si>
    <t>OS from xenograft (yrs)</t>
  </si>
  <si>
    <t>Recurrent Implant:</t>
  </si>
  <si>
    <t>Total:</t>
  </si>
  <si>
    <t>TYPE OF XG IMPLANT
1=primary
2=recurrent
3=secondary</t>
  </si>
  <si>
    <r>
      <t>CLINICAL MGMT 
(</t>
    </r>
    <r>
      <rPr>
        <b/>
        <u/>
        <sz val="8"/>
        <color theme="0"/>
        <rFont val="Arial"/>
        <family val="2"/>
      </rPr>
      <t>&gt;</t>
    </r>
    <r>
      <rPr>
        <b/>
        <sz val="8"/>
        <color theme="0"/>
        <rFont val="Arial"/>
        <family val="2"/>
      </rPr>
      <t xml:space="preserve"> 2=METHYLATED)</t>
    </r>
  </si>
  <si>
    <t>-</t>
  </si>
  <si>
    <t>108.73; 285.86</t>
  </si>
  <si>
    <t>1ST TX REGIMEN</t>
  </si>
  <si>
    <t>BCNU/Cisplatin/Etoposide</t>
  </si>
  <si>
    <t>RT + BCNU</t>
  </si>
  <si>
    <t>RT</t>
  </si>
  <si>
    <t>Observation</t>
  </si>
  <si>
    <t>RT + Gefitinib</t>
  </si>
  <si>
    <t>OSI-774/RT</t>
  </si>
  <si>
    <t>RT/TMZ</t>
  </si>
  <si>
    <t>Palliative</t>
  </si>
  <si>
    <t>OSI-774/RT/TMZ + OSI-774/TMZ</t>
  </si>
  <si>
    <t xml:space="preserve">OSI-774/RT/TMZ </t>
  </si>
  <si>
    <t>RT/TMZ/Temsirolimus + TMZ/Temsirolimus</t>
  </si>
  <si>
    <t>RT/TMZ + TMZ</t>
  </si>
  <si>
    <t>OSI-774/RT/TMZ + TMZ/OSI-774</t>
  </si>
  <si>
    <t>CS Axis RT + Cyclophosphamide/Cisplatin/Etoposide/Vincristine + Aprepitant</t>
  </si>
  <si>
    <t>RT/TMZ/Everolimus + TMZ/Everolimus</t>
  </si>
  <si>
    <t xml:space="preserve">RT/TMZ/Everolimus </t>
  </si>
  <si>
    <t>RT/TMZ/Temsirolimus + TMZ</t>
  </si>
  <si>
    <t>Craniotomy/BCNU Wafers + RT/TMZ + TMZ</t>
  </si>
  <si>
    <t xml:space="preserve">RT/TMZ/Everolimus + TMZ/Everolimus </t>
  </si>
  <si>
    <t>RT/PCV</t>
  </si>
  <si>
    <t>RT/TMZ/Dasatinib-Placebo + TMZ</t>
  </si>
  <si>
    <t>RT/TMZ/SAHA + TMZ/SAHA + SAHA</t>
  </si>
  <si>
    <t>RT/TMZ + TMZ/SAHA + SAHA</t>
  </si>
  <si>
    <t>RT/TMZ + TMZ/DENDRITIC CELL</t>
  </si>
  <si>
    <t>RT/TMZ/Dasatinib + TMZ/Dasatinib</t>
  </si>
  <si>
    <t>PFS #1 (WEEKS)</t>
  </si>
  <si>
    <t>CLINICAL TRIAL #</t>
  </si>
  <si>
    <t>N0074</t>
  </si>
  <si>
    <t>N0177 (S2)</t>
  </si>
  <si>
    <t>N0177 (S3)</t>
  </si>
  <si>
    <t>N027D</t>
  </si>
  <si>
    <t>N0177 (S3); N047B</t>
  </si>
  <si>
    <t>N0572</t>
  </si>
  <si>
    <t>RTOG-0525</t>
  </si>
  <si>
    <t>N057K</t>
  </si>
  <si>
    <t>N0776; N0779</t>
  </si>
  <si>
    <t>MC0671</t>
  </si>
  <si>
    <t>N027D; N0776</t>
  </si>
  <si>
    <t>N057K; N0872</t>
  </si>
  <si>
    <t>N0877; A221101</t>
  </si>
  <si>
    <t>ACT IV Clinical Study ?</t>
  </si>
  <si>
    <t>N0872</t>
  </si>
  <si>
    <t>N0874</t>
  </si>
  <si>
    <t>N0874; N0872</t>
  </si>
  <si>
    <t>MC1272</t>
  </si>
  <si>
    <t xml:space="preserve">N0877 </t>
  </si>
  <si>
    <t>N0877</t>
  </si>
  <si>
    <t>1ST FAILURE REGIMEN</t>
  </si>
  <si>
    <t>Exp. chemotherapy requiring Infuse-A-Port ?</t>
  </si>
  <si>
    <t>BCNU</t>
  </si>
  <si>
    <t>Gamma Knife</t>
  </si>
  <si>
    <t>Craniotomy/BCNU Wafers + RT</t>
  </si>
  <si>
    <t>Craniotomy + BCNU</t>
  </si>
  <si>
    <t>TMZ</t>
  </si>
  <si>
    <t>Avastin/Irinotecan</t>
  </si>
  <si>
    <t>Craniotomy</t>
  </si>
  <si>
    <t>SAHA + Craniotomy + SAHA</t>
  </si>
  <si>
    <t>Temsirolimus/Sorafenib</t>
  </si>
  <si>
    <t>Avastin</t>
  </si>
  <si>
    <t xml:space="preserve">Craniotomy + TMZ </t>
  </si>
  <si>
    <t>Craniotomy + Cyclophosphamide/Cisplatin/Etoposide + BCNU/Thiotepa + Thiotepa/Carboplatin</t>
  </si>
  <si>
    <t>Sorafenib/Avastin</t>
  </si>
  <si>
    <t>Craniotomy + Avastin/Sorafenib</t>
  </si>
  <si>
    <t>Tandutinib + Craniotomy</t>
  </si>
  <si>
    <t>Craniotomy + RT/TMZ + TMZ</t>
  </si>
  <si>
    <t>Avastin/Dasatinib-Placebo</t>
  </si>
  <si>
    <t>Gamma Knife + TMZ</t>
  </si>
  <si>
    <t>Cisplatin</t>
  </si>
  <si>
    <t>Avastin/Lomustine</t>
  </si>
  <si>
    <t>Craniotomy + Avastin/Dasatinib-Placebo</t>
  </si>
  <si>
    <t>Craniotomy + TMZ/Dasatinib</t>
  </si>
  <si>
    <t>Craniotomy + SRS/TMZ</t>
  </si>
  <si>
    <t>PFS #2 (WEEKS)</t>
  </si>
  <si>
    <t>2ND FAILURE REGIMEN</t>
  </si>
  <si>
    <t>Continued BCNU</t>
  </si>
  <si>
    <t>Thalidomide + 1D Carboplatin</t>
  </si>
  <si>
    <t>Temsirolimus</t>
  </si>
  <si>
    <t>Carboplatin/Irinotecan/Avastin</t>
  </si>
  <si>
    <t>Velcade/SAHA</t>
  </si>
  <si>
    <t>Sunitinib</t>
  </si>
  <si>
    <t>Avastin/Sorafenib</t>
  </si>
  <si>
    <t>Lomustine</t>
  </si>
  <si>
    <t xml:space="preserve">Avastin/Carboplatin </t>
  </si>
  <si>
    <t>Craniotomy + TMZ</t>
  </si>
  <si>
    <t>Craniotomy + CCNU</t>
  </si>
  <si>
    <t>Craniotomy + RT/TMZ + Bevacizumab</t>
  </si>
  <si>
    <t>Craniotomy/Measles Virus</t>
  </si>
  <si>
    <t>PFS #3 (WEEKS)</t>
  </si>
  <si>
    <t>3RD FAILURE REGIMEN</t>
  </si>
  <si>
    <t>Craniotomy + Irinotecan</t>
  </si>
  <si>
    <t>TMZ/Avastin + 1D Carboplatin</t>
  </si>
  <si>
    <t xml:space="preserve">Lomustine/Carboplatin </t>
  </si>
  <si>
    <t>Craniotomy + MV</t>
  </si>
  <si>
    <t>Craniotomy + Lomustine</t>
  </si>
  <si>
    <t>Avastin/BCNU</t>
  </si>
  <si>
    <t>CCNU + Avastin</t>
  </si>
  <si>
    <t>PFS #4 (WEEKS)</t>
  </si>
  <si>
    <t>4TH FAILURE REGIMEN</t>
  </si>
  <si>
    <t>Etoposide</t>
  </si>
  <si>
    <t>Lomustine + Etoposide</t>
  </si>
  <si>
    <t>Pemetrexed/PEG-L-Asparaginase</t>
  </si>
  <si>
    <t>Craniotomy/BCNU Wafers + RT/TMZ + Avastin</t>
  </si>
  <si>
    <t>Avastin + TMZ</t>
  </si>
  <si>
    <t>Avastin + RT</t>
  </si>
  <si>
    <t>Pt was under care of Dr. H. Friedman @ Duke University</t>
  </si>
  <si>
    <t>Pt. expired elsewhere</t>
  </si>
  <si>
    <t>Pt's oncological tx is complicated by multiple infections</t>
  </si>
  <si>
    <t>Prior to initiation of RT, MRI scans showed progression of disease &amp; pt opted not to pursue therapy</t>
  </si>
  <si>
    <t>Hx of plasmacytoma for which he underwent blood/marrow transplant 8/17/99</t>
  </si>
  <si>
    <t xml:space="preserve"> During the chemoradiation phase of therapy, she became pancytopenic and was taken off of therapy.  </t>
  </si>
  <si>
    <t>After 4F → Palliative care</t>
  </si>
  <si>
    <t>Pt had multiple problems during chemotherapy regimen that caused delays in tx administration (subdural hematoma &amp; PE)</t>
  </si>
  <si>
    <t>Ø TMZ postradiation due to thrombocytopenia</t>
  </si>
  <si>
    <t xml:space="preserve">Pt developed significant tx toxicity </t>
  </si>
  <si>
    <t>Prior to 1F, pt ended tx on 11/2006 (RT/TMZ + TMZ)</t>
  </si>
  <si>
    <t>Path findings show unusual morphology; ↑ cellularity/astroblastic morphology/eosinophilic granular bodies &amp; Rosenthal fiber deposition</t>
  </si>
  <si>
    <t>After 2nd craniotomy, pt had prolonged hotalization for rehab; therefore, didn't start chemotherapy</t>
  </si>
  <si>
    <t>Pt responded well to Everolimus/TMZ; however, developed viral hepatitis and had to discontinue Everolimus</t>
  </si>
  <si>
    <t>Pt passed away due to ruptured bowel complications 2/2 steroid use</t>
  </si>
  <si>
    <t>5F (1/2011; vandetanib/carboplatin; 1)</t>
  </si>
  <si>
    <t>Pt. developed CSF leak after her 2nd crniotomy (8/17/2010)</t>
  </si>
  <si>
    <t>Biopsy on 3/25/2011 showed a G4 astrocytoma that progressed from initial 2007 diagnosis</t>
  </si>
  <si>
    <t>Pt was discovered to have subdural hematoma during RT, which was discontinued. Pt xferred to another doctor per last record.</t>
  </si>
  <si>
    <r>
      <t xml:space="preserve">5F (9/11/2011; craniotomy; -);  </t>
    </r>
    <r>
      <rPr>
        <b/>
        <u/>
        <sz val="8"/>
        <color theme="1"/>
        <rFont val="Arial"/>
        <family val="2"/>
      </rPr>
      <t>0.56</t>
    </r>
    <r>
      <rPr>
        <sz val="8"/>
        <color theme="1"/>
        <rFont val="Arial"/>
        <family val="2"/>
      </rPr>
      <t xml:space="preserve"> 1p:1q and </t>
    </r>
    <r>
      <rPr>
        <b/>
        <u/>
        <sz val="8"/>
        <color theme="1"/>
        <rFont val="Arial"/>
        <family val="2"/>
      </rPr>
      <t>0.60</t>
    </r>
    <r>
      <rPr>
        <sz val="8"/>
        <color theme="1"/>
        <rFont val="Arial"/>
        <family val="2"/>
      </rPr>
      <t xml:space="preserve"> 19q:19p; Hx of low-grade astrocytomas</t>
    </r>
  </si>
  <si>
    <t>During initial tx. discontinued adjuvant Dasatinib-Placebo due to significant hematoxicity → continued on TMZ monotherapy.</t>
  </si>
  <si>
    <t>ACT protocol vaccine #1 (11/5/2012)</t>
  </si>
  <si>
    <r>
      <rPr>
        <b/>
        <u/>
        <sz val="8"/>
        <color theme="1"/>
        <rFont val="Arial"/>
        <family val="2"/>
      </rPr>
      <t>0.64</t>
    </r>
    <r>
      <rPr>
        <sz val="8"/>
        <color theme="1"/>
        <rFont val="Arial"/>
        <family val="2"/>
      </rPr>
      <t xml:space="preserve"> 1p:1q; </t>
    </r>
    <r>
      <rPr>
        <b/>
        <u/>
        <sz val="8"/>
        <color theme="1"/>
        <rFont val="Arial"/>
        <family val="2"/>
      </rPr>
      <t>0.62</t>
    </r>
    <r>
      <rPr>
        <sz val="8"/>
        <color theme="1"/>
        <rFont val="Arial"/>
        <family val="2"/>
      </rPr>
      <t xml:space="preserve"> 19q:19p</t>
    </r>
  </si>
  <si>
    <t>Pt developed multiple infarcts post-surgery &amp; placed in palliative care thereafter</t>
  </si>
  <si>
    <t>Pt continued TMZ until 7/2008 and the discontinued chemo until first recurrence</t>
  </si>
  <si>
    <t>Completed re-irradiation tx on 12/23/2014</t>
  </si>
  <si>
    <t>Metachronous glioblastoma per MR</t>
  </si>
  <si>
    <t>Second resection c/b wound dehisence</t>
  </si>
  <si>
    <t>Clinically noted to be IDH1 mutant</t>
  </si>
  <si>
    <t>Initial STR at OSH; however, repeat imaging at Mayo in 6/2015 showed residual/even bigger tumor -&gt; GTR performed on 6/23</t>
  </si>
  <si>
    <t>Yearn of DEATH or LAST F/U</t>
  </si>
  <si>
    <t>2003</t>
  </si>
  <si>
    <t>2001</t>
  </si>
  <si>
    <t>2002</t>
  </si>
  <si>
    <t>2004</t>
  </si>
  <si>
    <t>2005</t>
  </si>
  <si>
    <t>2006</t>
  </si>
  <si>
    <t>2009</t>
  </si>
  <si>
    <t>2007</t>
  </si>
  <si>
    <t>2008</t>
  </si>
  <si>
    <t>2014</t>
  </si>
  <si>
    <t>2011</t>
  </si>
  <si>
    <t>2010</t>
  </si>
  <si>
    <t>2012</t>
  </si>
  <si>
    <t>2015</t>
  </si>
  <si>
    <t>2013</t>
  </si>
  <si>
    <t>SURGERY/BIOPSY Year</t>
  </si>
  <si>
    <t>1999</t>
  </si>
  <si>
    <t>2000</t>
  </si>
  <si>
    <t>Year XG IMPLANTED</t>
  </si>
  <si>
    <t>1ST TX Year</t>
  </si>
  <si>
    <t>1ST FAILURE Year</t>
  </si>
  <si>
    <t>2ND FAILURE Year</t>
  </si>
  <si>
    <t>3RD FAILURE Year</t>
  </si>
  <si>
    <t>4TH FAILURE Year</t>
  </si>
  <si>
    <t xml:space="preserve"> -</t>
  </si>
  <si>
    <t>Last updated 12-28-15</t>
  </si>
  <si>
    <t>Cryopreserved Tumor tissue</t>
  </si>
  <si>
    <t>2016 Sarkaria/Mayo GBM orthotopic xenograft TMA</t>
  </si>
  <si>
    <t>PRC Req #13812</t>
  </si>
  <si>
    <t>Contact Ann Tuma with questions… tuma.ann@mayo.edu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</si>
  <si>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</si>
  <si>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</si>
  <si>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</si>
  <si>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</si>
  <si>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</si>
  <si>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</si>
  <si>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</si>
  <si>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</si>
  <si>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</si>
  <si>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</si>
  <si>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</si>
  <si>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</si>
  <si>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</si>
  <si>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</si>
  <si>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</si>
  <si>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</si>
  <si>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</si>
  <si>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</si>
  <si>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</si>
  <si>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</si>
  <si>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</si>
  <si>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</si>
  <si>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</si>
  <si>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</si>
  <si>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</si>
  <si>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</si>
  <si>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</si>
  <si>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</si>
  <si>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</si>
  <si>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</si>
  <si>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</si>
  <si>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</si>
  <si>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</si>
  <si>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</si>
  <si>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</si>
  <si>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</si>
  <si>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</si>
  <si>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</si>
  <si>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</si>
  <si>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</si>
  <si>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</si>
  <si>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</si>
  <si>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</si>
  <si>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</si>
  <si>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</si>
  <si>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</si>
  <si>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</si>
  <si>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</si>
  <si>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</si>
  <si>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</si>
  <si>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</si>
  <si>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</si>
  <si>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</si>
  <si>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</si>
  <si>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</si>
  <si>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</si>
  <si>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</si>
  <si>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</si>
  <si>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</si>
  <si>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</si>
  <si>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</si>
  <si>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</si>
  <si>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</si>
  <si>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</si>
  <si>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</si>
  <si>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</si>
  <si>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</si>
  <si>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</si>
  <si>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</si>
  <si>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</si>
  <si>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</si>
  <si>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</si>
  <si>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A4</t>
  </si>
  <si>
    <t>B4</t>
  </si>
  <si>
    <t>C4</t>
  </si>
  <si>
    <t>D4</t>
  </si>
  <si>
    <t>E4</t>
  </si>
  <si>
    <t>F4</t>
  </si>
  <si>
    <t>G4</t>
  </si>
  <si>
    <t>H4</t>
  </si>
  <si>
    <t>I4</t>
  </si>
  <si>
    <t>J4</t>
  </si>
  <si>
    <t>K4</t>
  </si>
  <si>
    <t>L4</t>
  </si>
  <si>
    <t>M4</t>
  </si>
  <si>
    <t>N4</t>
  </si>
  <si>
    <t>O4</t>
  </si>
  <si>
    <t>P4</t>
  </si>
  <si>
    <t>Q4</t>
  </si>
  <si>
    <t>R4</t>
  </si>
  <si>
    <t>S4</t>
  </si>
  <si>
    <t>T4</t>
  </si>
  <si>
    <t>U4</t>
  </si>
  <si>
    <t>V4</t>
  </si>
  <si>
    <t>W4</t>
  </si>
  <si>
    <t>X4</t>
  </si>
  <si>
    <t>A5</t>
  </si>
  <si>
    <t>B5</t>
  </si>
  <si>
    <t>C5</t>
  </si>
  <si>
    <t>D5</t>
  </si>
  <si>
    <t>E5</t>
  </si>
  <si>
    <t>F5</t>
  </si>
  <si>
    <t>G5</t>
  </si>
  <si>
    <t>H5</t>
  </si>
  <si>
    <t>I5</t>
  </si>
  <si>
    <t>J5</t>
  </si>
  <si>
    <t>K5</t>
  </si>
  <si>
    <t>L5</t>
  </si>
  <si>
    <t>M5</t>
  </si>
  <si>
    <t>N5</t>
  </si>
  <si>
    <t>O5</t>
  </si>
  <si>
    <t>P5</t>
  </si>
  <si>
    <t>Q5</t>
  </si>
  <si>
    <t>R5</t>
  </si>
  <si>
    <t>S5</t>
  </si>
  <si>
    <t>T5</t>
  </si>
  <si>
    <t>U5</t>
  </si>
  <si>
    <t>V5</t>
  </si>
  <si>
    <t>W5</t>
  </si>
  <si>
    <t>X5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</si>
  <si>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</si>
  <si>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</si>
  <si>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</si>
  <si>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</si>
  <si>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</si>
  <si>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</si>
  <si>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</si>
  <si>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</si>
  <si>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</si>
  <si>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</si>
  <si>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</si>
  <si>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</si>
  <si>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</si>
  <si>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</si>
  <si>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O6</t>
  </si>
  <si>
    <t>P6</t>
  </si>
  <si>
    <t>Q6</t>
  </si>
  <si>
    <t>R6</t>
  </si>
  <si>
    <t>S6</t>
  </si>
  <si>
    <t>T6</t>
  </si>
  <si>
    <t>U6</t>
  </si>
  <si>
    <t>V6</t>
  </si>
  <si>
    <t>W6</t>
  </si>
  <si>
    <t>X6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</si>
  <si>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</si>
  <si>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</si>
  <si>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</si>
  <si>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</si>
  <si>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</si>
  <si>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</si>
  <si>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</si>
  <si>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</si>
  <si>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</si>
  <si>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</si>
  <si>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</si>
  <si>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</si>
  <si>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</si>
  <si>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</si>
  <si>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O7</t>
  </si>
  <si>
    <t>P7</t>
  </si>
  <si>
    <t>Q7</t>
  </si>
  <si>
    <t>R7</t>
  </si>
  <si>
    <t>S7</t>
  </si>
  <si>
    <t>T7</t>
  </si>
  <si>
    <t>U7</t>
  </si>
  <si>
    <t>V7</t>
  </si>
  <si>
    <t>W7</t>
  </si>
  <si>
    <t>X7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</si>
  <si>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</si>
  <si>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</si>
  <si>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</si>
  <si>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</si>
  <si>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</si>
  <si>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</si>
  <si>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</si>
  <si>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</si>
  <si>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</si>
  <si>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</si>
  <si>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</si>
  <si>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</si>
  <si>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</si>
  <si>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</si>
  <si>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O8</t>
  </si>
  <si>
    <t>P8</t>
  </si>
  <si>
    <t>Q8</t>
  </si>
  <si>
    <t>R8</t>
  </si>
  <si>
    <t>S8</t>
  </si>
  <si>
    <t>T8</t>
  </si>
  <si>
    <t>U8</t>
  </si>
  <si>
    <t>V8</t>
  </si>
  <si>
    <t>W8</t>
  </si>
  <si>
    <t>X8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</si>
  <si>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</si>
  <si>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</si>
  <si>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</si>
  <si>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</si>
  <si>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</si>
  <si>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</si>
  <si>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</si>
  <si>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</si>
  <si>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</si>
  <si>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</si>
  <si>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</si>
  <si>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</si>
  <si>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</si>
  <si>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</si>
  <si>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O9</t>
  </si>
  <si>
    <t>P9</t>
  </si>
  <si>
    <t>Q9</t>
  </si>
  <si>
    <t>R9</t>
  </si>
  <si>
    <t>S9</t>
  </si>
  <si>
    <t>T9</t>
  </si>
  <si>
    <t>U9</t>
  </si>
  <si>
    <t>V9</t>
  </si>
  <si>
    <t>W9</t>
  </si>
  <si>
    <t>X9</t>
  </si>
  <si>
    <t>A10</t>
  </si>
  <si>
    <t>B10</t>
  </si>
  <si>
    <t>C10</t>
  </si>
  <si>
    <t>D10</t>
  </si>
  <si>
    <t>E10</t>
  </si>
  <si>
    <t>F10</t>
  </si>
  <si>
    <t>G10</t>
  </si>
  <si>
    <t>H10</t>
  </si>
  <si>
    <t>I10</t>
  </si>
  <si>
    <t>J10</t>
  </si>
  <si>
    <t>K10</t>
  </si>
  <si>
    <t>L10</t>
  </si>
  <si>
    <t>M10</t>
  </si>
  <si>
    <t>N10</t>
  </si>
  <si>
    <t>O10</t>
  </si>
  <si>
    <t>P10</t>
  </si>
  <si>
    <t>Q10</t>
  </si>
  <si>
    <t>R10</t>
  </si>
  <si>
    <t>S10</t>
  </si>
  <si>
    <t>T10</t>
  </si>
  <si>
    <t>U10</t>
  </si>
  <si>
    <t>V10</t>
  </si>
  <si>
    <t>W10</t>
  </si>
  <si>
    <t>X10</t>
  </si>
  <si>
    <t>A11</t>
  </si>
  <si>
    <t>B11</t>
  </si>
  <si>
    <t>C11</t>
  </si>
  <si>
    <t>D11</t>
  </si>
  <si>
    <t>E11</t>
  </si>
  <si>
    <t>F11</t>
  </si>
  <si>
    <t>G11</t>
  </si>
  <si>
    <t>H11</t>
  </si>
  <si>
    <t>I11</t>
  </si>
  <si>
    <t>J11</t>
  </si>
  <si>
    <t>K11</t>
  </si>
  <si>
    <t>L11</t>
  </si>
  <si>
    <t>M11</t>
  </si>
  <si>
    <t>N11</t>
  </si>
  <si>
    <t>O11</t>
  </si>
  <si>
    <t>P11</t>
  </si>
  <si>
    <t>Q11</t>
  </si>
  <si>
    <t>R11</t>
  </si>
  <si>
    <t>S11</t>
  </si>
  <si>
    <t>T11</t>
  </si>
  <si>
    <t>U11</t>
  </si>
  <si>
    <t>V11</t>
  </si>
  <si>
    <t>W11</t>
  </si>
  <si>
    <t>X11</t>
  </si>
  <si>
    <t>A12</t>
  </si>
  <si>
    <t>B12</t>
  </si>
  <si>
    <t>C12</t>
  </si>
  <si>
    <t>D12</t>
  </si>
  <si>
    <t>E12</t>
  </si>
  <si>
    <t>F12</t>
  </si>
  <si>
    <t>G12</t>
  </si>
  <si>
    <t>H12</t>
  </si>
  <si>
    <t>I12</t>
  </si>
  <si>
    <t>J12</t>
  </si>
  <si>
    <t>K12</t>
  </si>
  <si>
    <t>L12</t>
  </si>
  <si>
    <t>M12</t>
  </si>
  <si>
    <t>N12</t>
  </si>
  <si>
    <t>O12</t>
  </si>
  <si>
    <t>P12</t>
  </si>
  <si>
    <t>Q12</t>
  </si>
  <si>
    <t>R12</t>
  </si>
  <si>
    <t>S12</t>
  </si>
  <si>
    <t>T12</t>
  </si>
  <si>
    <t>U12</t>
  </si>
  <si>
    <t>V12</t>
  </si>
  <si>
    <t>W12</t>
  </si>
  <si>
    <t>X12</t>
  </si>
  <si>
    <t>A13</t>
  </si>
  <si>
    <t>B13</t>
  </si>
  <si>
    <t>C13</t>
  </si>
  <si>
    <t>D13</t>
  </si>
  <si>
    <t>E13</t>
  </si>
  <si>
    <t>F13</t>
  </si>
  <si>
    <t>G13</t>
  </si>
  <si>
    <t>H13</t>
  </si>
  <si>
    <t>I13</t>
  </si>
  <si>
    <t>J13</t>
  </si>
  <si>
    <t>K13</t>
  </si>
  <si>
    <t>L13</t>
  </si>
  <si>
    <t>M13</t>
  </si>
  <si>
    <t>N13</t>
  </si>
  <si>
    <t>O13</t>
  </si>
  <si>
    <t>P13</t>
  </si>
  <si>
    <t>Q13</t>
  </si>
  <si>
    <t>R13</t>
  </si>
  <si>
    <t>S13</t>
  </si>
  <si>
    <t>T13</t>
  </si>
  <si>
    <t>U13</t>
  </si>
  <si>
    <t>V13</t>
  </si>
  <si>
    <t>W13</t>
  </si>
  <si>
    <t>X13</t>
  </si>
  <si>
    <t>A14</t>
  </si>
  <si>
    <t>B14</t>
  </si>
  <si>
    <t>C14</t>
  </si>
  <si>
    <t>D14</t>
  </si>
  <si>
    <t>E14</t>
  </si>
  <si>
    <t>F14</t>
  </si>
  <si>
    <t>G14</t>
  </si>
  <si>
    <t>H14</t>
  </si>
  <si>
    <t>I14</t>
  </si>
  <si>
    <t>J14</t>
  </si>
  <si>
    <t>K14</t>
  </si>
  <si>
    <t>L14</t>
  </si>
  <si>
    <t>M14</t>
  </si>
  <si>
    <t>N14</t>
  </si>
  <si>
    <t>O14</t>
  </si>
  <si>
    <t>P14</t>
  </si>
  <si>
    <t>Q14</t>
  </si>
  <si>
    <t>R14</t>
  </si>
  <si>
    <t>S14</t>
  </si>
  <si>
    <t>T14</t>
  </si>
  <si>
    <t>U14</t>
  </si>
  <si>
    <t>V14</t>
  </si>
  <si>
    <t>W14</t>
  </si>
  <si>
    <t>X14</t>
  </si>
  <si>
    <t>A15</t>
  </si>
  <si>
    <t>B15</t>
  </si>
  <si>
    <t>C15</t>
  </si>
  <si>
    <t>D15</t>
  </si>
  <si>
    <t>E15</t>
  </si>
  <si>
    <t>F15</t>
  </si>
  <si>
    <t>G15</t>
  </si>
  <si>
    <t>H15</t>
  </si>
  <si>
    <t>I15</t>
  </si>
  <si>
    <t>J15</t>
  </si>
  <si>
    <t>K15</t>
  </si>
  <si>
    <t>L15</t>
  </si>
  <si>
    <t>M15</t>
  </si>
  <si>
    <t>N15</t>
  </si>
  <si>
    <t>O15</t>
  </si>
  <si>
    <t>P15</t>
  </si>
  <si>
    <t>Q15</t>
  </si>
  <si>
    <t>R15</t>
  </si>
  <si>
    <t>S15</t>
  </si>
  <si>
    <t>T15</t>
  </si>
  <si>
    <t>U15</t>
  </si>
  <si>
    <t>V15</t>
  </si>
  <si>
    <t>W15</t>
  </si>
  <si>
    <t>X15</t>
  </si>
  <si>
    <t>3-1</t>
  </si>
  <si>
    <t>22-1</t>
  </si>
  <si>
    <t>59-1</t>
  </si>
  <si>
    <t>108-1</t>
  </si>
  <si>
    <t>12-2</t>
  </si>
  <si>
    <t>40-2</t>
  </si>
  <si>
    <t>64-2</t>
  </si>
  <si>
    <t>118-2</t>
  </si>
  <si>
    <t>117-2</t>
  </si>
  <si>
    <t>123-1</t>
  </si>
  <si>
    <t>143-2</t>
  </si>
  <si>
    <t>174-1</t>
  </si>
  <si>
    <t>182-2</t>
  </si>
  <si>
    <t>5-1</t>
  </si>
  <si>
    <t>26-1</t>
  </si>
  <si>
    <t>61-1</t>
  </si>
  <si>
    <t>norm mouse</t>
  </si>
  <si>
    <t>14-2</t>
  </si>
  <si>
    <t>43-2</t>
  </si>
  <si>
    <t>63-2</t>
  </si>
  <si>
    <t>125-1</t>
  </si>
  <si>
    <t>147-2</t>
  </si>
  <si>
    <t>177-1</t>
  </si>
  <si>
    <t>184-2</t>
  </si>
  <si>
    <t>115-2</t>
  </si>
  <si>
    <t>6-1</t>
  </si>
  <si>
    <t>28-1</t>
  </si>
  <si>
    <t>63-1</t>
  </si>
  <si>
    <t>110-1</t>
  </si>
  <si>
    <t>15-2</t>
  </si>
  <si>
    <t>44-2</t>
  </si>
  <si>
    <t>61-2</t>
  </si>
  <si>
    <t>108-2</t>
  </si>
  <si>
    <t>126-1</t>
  </si>
  <si>
    <t>148-2</t>
  </si>
  <si>
    <t>181-1</t>
  </si>
  <si>
    <t>187-2</t>
  </si>
  <si>
    <t>8-1</t>
  </si>
  <si>
    <t>36-1</t>
  </si>
  <si>
    <t>64-1</t>
  </si>
  <si>
    <t>114-1</t>
  </si>
  <si>
    <t>16-2</t>
  </si>
  <si>
    <t>46-2</t>
  </si>
  <si>
    <t>59-2</t>
  </si>
  <si>
    <t>134-1</t>
  </si>
  <si>
    <t>150-2</t>
  </si>
  <si>
    <t>182-1</t>
  </si>
  <si>
    <t>195-2</t>
  </si>
  <si>
    <t>tonsil</t>
  </si>
  <si>
    <t>9-1</t>
  </si>
  <si>
    <t>38-1</t>
  </si>
  <si>
    <t>66-1</t>
  </si>
  <si>
    <t>115-1</t>
  </si>
  <si>
    <t>3-2</t>
  </si>
  <si>
    <t>22-2</t>
  </si>
  <si>
    <t>66-2</t>
  </si>
  <si>
    <t>norm hum1</t>
  </si>
  <si>
    <t>143-1</t>
  </si>
  <si>
    <t>154-2</t>
  </si>
  <si>
    <t>40-1</t>
  </si>
  <si>
    <t>181-2</t>
  </si>
  <si>
    <t>10-1</t>
  </si>
  <si>
    <t>39-1</t>
  </si>
  <si>
    <t>67-1</t>
  </si>
  <si>
    <t>116-1</t>
  </si>
  <si>
    <t>5-2</t>
  </si>
  <si>
    <t>26-2</t>
  </si>
  <si>
    <t>147-1</t>
  </si>
  <si>
    <t>123-2</t>
  </si>
  <si>
    <t>IDH-1</t>
  </si>
  <si>
    <t>177-2</t>
  </si>
  <si>
    <t>12-1</t>
  </si>
  <si>
    <t>norm hum2</t>
  </si>
  <si>
    <t>75-1</t>
  </si>
  <si>
    <t>117-1</t>
  </si>
  <si>
    <t>6-2</t>
  </si>
  <si>
    <t>28-2</t>
  </si>
  <si>
    <t>76-2</t>
  </si>
  <si>
    <t>120-2</t>
  </si>
  <si>
    <t>148-1</t>
  </si>
  <si>
    <t>125-2</t>
  </si>
  <si>
    <t xml:space="preserve">184-1 </t>
  </si>
  <si>
    <t>174-2</t>
  </si>
  <si>
    <t>14-1</t>
  </si>
  <si>
    <t>43-1</t>
  </si>
  <si>
    <t>76-1</t>
  </si>
  <si>
    <t>118-1</t>
  </si>
  <si>
    <t>8-2</t>
  </si>
  <si>
    <t>36-2</t>
  </si>
  <si>
    <t>80-2</t>
  </si>
  <si>
    <t>122-2</t>
  </si>
  <si>
    <t>150-1</t>
  </si>
  <si>
    <t>126-2</t>
  </si>
  <si>
    <t>187-1</t>
  </si>
  <si>
    <t>38-2</t>
  </si>
  <si>
    <t>15-1</t>
  </si>
  <si>
    <t>44-1</t>
  </si>
  <si>
    <t>80-1</t>
  </si>
  <si>
    <t>120-1</t>
  </si>
  <si>
    <t>9-2</t>
  </si>
  <si>
    <t>ATRX-/IDH-</t>
  </si>
  <si>
    <t>84-2</t>
  </si>
  <si>
    <t>110-2</t>
  </si>
  <si>
    <t>154-1</t>
  </si>
  <si>
    <t>134-2</t>
  </si>
  <si>
    <t>192-1</t>
  </si>
  <si>
    <t xml:space="preserve">161-2 </t>
  </si>
  <si>
    <t>16-1</t>
  </si>
  <si>
    <t>46-1</t>
  </si>
  <si>
    <t>84-1</t>
  </si>
  <si>
    <t>122-1</t>
  </si>
  <si>
    <t>10-2</t>
  </si>
  <si>
    <t>39-2</t>
  </si>
  <si>
    <t>67-2</t>
  </si>
  <si>
    <t>114-2</t>
  </si>
  <si>
    <t>159-1</t>
  </si>
  <si>
    <t>161-1</t>
  </si>
  <si>
    <t>195-1</t>
  </si>
  <si>
    <t>liver</t>
  </si>
  <si>
    <t>Information to PRC</t>
  </si>
  <si>
    <t>#</t>
  </si>
  <si>
    <t>Block</t>
  </si>
  <si>
    <t>TMA sample name</t>
  </si>
  <si>
    <t>Position on block</t>
  </si>
  <si>
    <t>G3 2408</t>
  </si>
  <si>
    <t>A1, B1, B2</t>
  </si>
  <si>
    <t>G3 4744</t>
  </si>
  <si>
    <t>I7, J7, J8</t>
  </si>
  <si>
    <t>M05 1607</t>
  </si>
  <si>
    <t>A2, A3, B3</t>
  </si>
  <si>
    <t>M05 1611</t>
  </si>
  <si>
    <t>I8, I9, J9</t>
  </si>
  <si>
    <t>G06S5</t>
  </si>
  <si>
    <t>A4, B4, B5</t>
  </si>
  <si>
    <t>G06S19</t>
  </si>
  <si>
    <t>I10,J10,J11</t>
  </si>
  <si>
    <t>G08S12</t>
  </si>
  <si>
    <t>A5, A6, B6</t>
  </si>
  <si>
    <t>G08S15</t>
  </si>
  <si>
    <t>I11,I12,J12</t>
  </si>
  <si>
    <t>M05 2089</t>
  </si>
  <si>
    <t>A7, B7, B8</t>
  </si>
  <si>
    <t>M05 2093</t>
  </si>
  <si>
    <t>I13,J13,J14</t>
  </si>
  <si>
    <t>G10S27</t>
  </si>
  <si>
    <t>I14,J14,J15</t>
  </si>
  <si>
    <t>G10S32</t>
  </si>
  <si>
    <t>A8, A9, B9</t>
  </si>
  <si>
    <t>G12S55</t>
  </si>
  <si>
    <t>A10,B10,B11</t>
  </si>
  <si>
    <t>G12S72</t>
  </si>
  <si>
    <t>I1, J1, J2</t>
  </si>
  <si>
    <t>G14S45</t>
  </si>
  <si>
    <t>A11,A12,B12</t>
  </si>
  <si>
    <t>G14S53</t>
  </si>
  <si>
    <t>I2, I3, J3</t>
  </si>
  <si>
    <t>G15S19</t>
  </si>
  <si>
    <t>A13,B13,B14</t>
  </si>
  <si>
    <t>G15S31</t>
  </si>
  <si>
    <t>I4, J4, J5</t>
  </si>
  <si>
    <t>G16RG4729</t>
  </si>
  <si>
    <t>A14,A15,B15</t>
  </si>
  <si>
    <t>G16RG5274</t>
  </si>
  <si>
    <t>I5, I6, J6</t>
  </si>
  <si>
    <t>M06 2698</t>
  </si>
  <si>
    <t>C1, D1, D2</t>
  </si>
  <si>
    <t>M06 2712</t>
  </si>
  <si>
    <t>K7, L7, L8</t>
  </si>
  <si>
    <t>M05 1903</t>
  </si>
  <si>
    <t>C2, C3, D3</t>
  </si>
  <si>
    <t>M05 1921</t>
  </si>
  <si>
    <t>K8, K9, L9</t>
  </si>
  <si>
    <t>M06 2598</t>
  </si>
  <si>
    <t>28T</t>
  </si>
  <si>
    <t>C4, D4, D5</t>
  </si>
  <si>
    <t>M06 2561</t>
  </si>
  <si>
    <t>K10,L10,L11</t>
  </si>
  <si>
    <t>M05 1185</t>
  </si>
  <si>
    <t>C5, C6, D6</t>
  </si>
  <si>
    <t>M05 1199</t>
  </si>
  <si>
    <t>K11,K12,L12</t>
  </si>
  <si>
    <t>M05 1155</t>
  </si>
  <si>
    <t>C7, D7, D8</t>
  </si>
  <si>
    <t>M05 1174</t>
  </si>
  <si>
    <t>X11,W12,X12</t>
  </si>
  <si>
    <t>M05 1860</t>
  </si>
  <si>
    <t>C8, C9, D9</t>
  </si>
  <si>
    <t>M05 1876</t>
  </si>
  <si>
    <t>K14, K15, L15</t>
  </si>
  <si>
    <t>G40 3783</t>
  </si>
  <si>
    <t>U7, V7, V8</t>
  </si>
  <si>
    <t>G40 7556</t>
  </si>
  <si>
    <t>K1, L1, L2</t>
  </si>
  <si>
    <t>M05 2336</t>
  </si>
  <si>
    <t>C11, C12, D12</t>
  </si>
  <si>
    <t>M05 2343</t>
  </si>
  <si>
    <t>K2, K3, L3</t>
  </si>
  <si>
    <t>G44 9812</t>
  </si>
  <si>
    <t>C13,D13,D14</t>
  </si>
  <si>
    <t>G44 9566</t>
  </si>
  <si>
    <t>K4, L4, L5</t>
  </si>
  <si>
    <t>M05 1075</t>
  </si>
  <si>
    <t>C14,C15,D15</t>
  </si>
  <si>
    <t>M05 1079</t>
  </si>
  <si>
    <t>K5, K6, L6</t>
  </si>
  <si>
    <t>M06 3408</t>
  </si>
  <si>
    <t>E1, F1, F2</t>
  </si>
  <si>
    <t>M06 3410</t>
  </si>
  <si>
    <t>N5,M6,N6</t>
  </si>
  <si>
    <t>G61 9735</t>
  </si>
  <si>
    <t>E2,E3,F3</t>
  </si>
  <si>
    <t>G61-9380 4-2-13</t>
  </si>
  <si>
    <t>M4,N4,M5</t>
  </si>
  <si>
    <t>G63 4939</t>
  </si>
  <si>
    <t>E4,F4,F5</t>
  </si>
  <si>
    <t>G63-7982</t>
  </si>
  <si>
    <t>N2,M3,N3</t>
  </si>
  <si>
    <t>G64 2884</t>
  </si>
  <si>
    <t>E5,E6,F6</t>
  </si>
  <si>
    <t>G64 4445</t>
  </si>
  <si>
    <t>M1,N1,M2</t>
  </si>
  <si>
    <t>G66 4692</t>
  </si>
  <si>
    <t>E7,F7,F8</t>
  </si>
  <si>
    <t>G66 6486</t>
  </si>
  <si>
    <t>M7,N7,N8</t>
  </si>
  <si>
    <t>G67 5692</t>
  </si>
  <si>
    <t>E8,E9,F9</t>
  </si>
  <si>
    <t>G67 8695</t>
  </si>
  <si>
    <t>M14,M15,N15</t>
  </si>
  <si>
    <t>G75 7364</t>
  </si>
  <si>
    <t>E10,F10,F11</t>
  </si>
  <si>
    <t>only one block</t>
  </si>
  <si>
    <t>G76P 4907</t>
  </si>
  <si>
    <t>76P</t>
  </si>
  <si>
    <t>E11,E12,F12</t>
  </si>
  <si>
    <t>G76P 5583</t>
  </si>
  <si>
    <t>M10,N10,N11</t>
  </si>
  <si>
    <t>G80 7145</t>
  </si>
  <si>
    <t>E13,F13,F14</t>
  </si>
  <si>
    <t>G80 7971</t>
  </si>
  <si>
    <t>M11,M12,N12</t>
  </si>
  <si>
    <t>G84 5122</t>
  </si>
  <si>
    <t>E14,E15,F15</t>
  </si>
  <si>
    <t>G84 5645</t>
  </si>
  <si>
    <t>M13,N13,N14</t>
  </si>
  <si>
    <t>G108-2047</t>
  </si>
  <si>
    <t>G1,H1,H2</t>
  </si>
  <si>
    <t>G108-3733</t>
  </si>
  <si>
    <t>P4,O5,O6</t>
  </si>
  <si>
    <t>G110 5241</t>
  </si>
  <si>
    <t>G4,H4,H5</t>
  </si>
  <si>
    <t>G110 5324</t>
  </si>
  <si>
    <t>O13,P13,P14</t>
  </si>
  <si>
    <t>G114 8345</t>
  </si>
  <si>
    <t>G5,G6,H6</t>
  </si>
  <si>
    <t>G114 9174</t>
  </si>
  <si>
    <t>O14,O15,P15</t>
  </si>
  <si>
    <t>G115 5467</t>
  </si>
  <si>
    <t>G7,H7,H8</t>
  </si>
  <si>
    <t>G115 7355</t>
  </si>
  <si>
    <t>O3,P3,O4</t>
  </si>
  <si>
    <t>G116-3697</t>
  </si>
  <si>
    <t>G8,G9,H9</t>
  </si>
  <si>
    <t>G117 1101</t>
  </si>
  <si>
    <t>G10,H10,H11</t>
  </si>
  <si>
    <t>G117 2607</t>
  </si>
  <si>
    <t>P1,O2,P2</t>
  </si>
  <si>
    <t>G118 4905</t>
  </si>
  <si>
    <t>G11,G12,H12</t>
  </si>
  <si>
    <t>G118 6026</t>
  </si>
  <si>
    <t>O1,O9,P9</t>
  </si>
  <si>
    <t>G120 7254</t>
  </si>
  <si>
    <t>G13,H13,H14</t>
  </si>
  <si>
    <t>G120 7715</t>
  </si>
  <si>
    <t>O10,P10,P11</t>
  </si>
  <si>
    <t>G122 7129</t>
  </si>
  <si>
    <t>G14,G15,H15</t>
  </si>
  <si>
    <t>G122 1074</t>
  </si>
  <si>
    <t>O11,O12,P12</t>
  </si>
  <si>
    <t>G123 2558</t>
  </si>
  <si>
    <t>Q1,R1,R2</t>
  </si>
  <si>
    <t>G123 7613</t>
  </si>
  <si>
    <t>S8,S9,T9</t>
  </si>
  <si>
    <t>G125 2033</t>
  </si>
  <si>
    <t>Q2,Q3,R3</t>
  </si>
  <si>
    <t>G125 4428</t>
  </si>
  <si>
    <t>S10,T10,T11</t>
  </si>
  <si>
    <t>G126 0197</t>
  </si>
  <si>
    <t>Q4,R4,Q5</t>
  </si>
  <si>
    <t>G126 2184</t>
  </si>
  <si>
    <t>S11,S12,T12</t>
  </si>
  <si>
    <t>G134 4473</t>
  </si>
  <si>
    <t>Q6,R5,R6</t>
  </si>
  <si>
    <t>G134 5415</t>
  </si>
  <si>
    <t>S13,T13,T14</t>
  </si>
  <si>
    <t>G143 1983</t>
  </si>
  <si>
    <t>Q7,Q8,R7</t>
  </si>
  <si>
    <t>G143 7080</t>
  </si>
  <si>
    <t>S1,T1,T2</t>
  </si>
  <si>
    <t>G147 8990</t>
  </si>
  <si>
    <t>Q9,R8,R9</t>
  </si>
  <si>
    <t>G147 9548</t>
  </si>
  <si>
    <t>S2,S3,T3</t>
  </si>
  <si>
    <t>G148D 3426</t>
  </si>
  <si>
    <t>148D</t>
  </si>
  <si>
    <t>Q10,R10,R11</t>
  </si>
  <si>
    <t>G148D-8864 2-19-13</t>
  </si>
  <si>
    <t>S4,T4,T5</t>
  </si>
  <si>
    <t>G150 0955</t>
  </si>
  <si>
    <t>Q11,Q12,R12</t>
  </si>
  <si>
    <t>G150 3027</t>
  </si>
  <si>
    <t>S5,S6,T6</t>
  </si>
  <si>
    <t>G154H 3125</t>
  </si>
  <si>
    <t>154H</t>
  </si>
  <si>
    <t>Q13,R13,R14</t>
  </si>
  <si>
    <t>G154H 6122</t>
  </si>
  <si>
    <t>S7,T7,T8</t>
  </si>
  <si>
    <t>G159 6116</t>
  </si>
  <si>
    <t>Q14,Q15,R15</t>
  </si>
  <si>
    <t>G161B 1148</t>
  </si>
  <si>
    <t>161B</t>
  </si>
  <si>
    <t>S14,S15,T15</t>
  </si>
  <si>
    <t>G161B 2890</t>
  </si>
  <si>
    <t>W13,W14,X13</t>
  </si>
  <si>
    <t>G174-9789 8-3-15</t>
  </si>
  <si>
    <t>U1,V1,V2</t>
  </si>
  <si>
    <t>G174-2393 8-3-15</t>
  </si>
  <si>
    <t>W10,W11,X10</t>
  </si>
  <si>
    <t>G177 7467</t>
  </si>
  <si>
    <t>U2,U3,V3</t>
  </si>
  <si>
    <t>G177 9751</t>
  </si>
  <si>
    <t>X8,W9,X9</t>
  </si>
  <si>
    <t>G181 1358</t>
  </si>
  <si>
    <t>W7,W8,X7</t>
  </si>
  <si>
    <t>G181 9572</t>
  </si>
  <si>
    <t>W6,W7,X7</t>
  </si>
  <si>
    <t>G182 4554</t>
  </si>
  <si>
    <t>U5,U6,V6</t>
  </si>
  <si>
    <t>G182 5528</t>
  </si>
  <si>
    <t>W1,X1,X2</t>
  </si>
  <si>
    <t>G184A 4730</t>
  </si>
  <si>
    <t>184A</t>
  </si>
  <si>
    <t>U10,V10,V11</t>
  </si>
  <si>
    <t>184-1497</t>
  </si>
  <si>
    <t>W2,W3,X3</t>
  </si>
  <si>
    <t>G187-9079 3-11-15</t>
  </si>
  <si>
    <t>U11,U12,V12</t>
  </si>
  <si>
    <t>G187-9952 3-11-15</t>
  </si>
  <si>
    <t>W4,X4,X5</t>
  </si>
  <si>
    <t>G192-4213/4 7-1-15</t>
  </si>
  <si>
    <t>U13,V13,V14</t>
  </si>
  <si>
    <t>G195-6900 9-25-15</t>
  </si>
  <si>
    <t>U14,U15,V15</t>
  </si>
  <si>
    <t>G195-9784 9-25-15</t>
  </si>
  <si>
    <t>W5,W6,X6</t>
  </si>
  <si>
    <t>normal human 1</t>
  </si>
  <si>
    <t>O7,O8,P8</t>
  </si>
  <si>
    <t>normal human 2</t>
  </si>
  <si>
    <t>C10,D10,D11</t>
  </si>
  <si>
    <t>normal mouse</t>
  </si>
  <si>
    <t>G2,G3,H3</t>
  </si>
  <si>
    <t>tonsil from PRC</t>
  </si>
  <si>
    <t>O6,P6,P7</t>
  </si>
  <si>
    <t>GBM human 1</t>
  </si>
  <si>
    <t>U8,U9,V9</t>
  </si>
  <si>
    <t>GBM human 2</t>
  </si>
  <si>
    <t>K13,L13,L14</t>
  </si>
  <si>
    <t>liver from PRC</t>
  </si>
  <si>
    <t>X14,X15</t>
  </si>
  <si>
    <t>57 lines total</t>
  </si>
  <si>
    <t>Information about the Mayo GBM patient-derived xenograft (PDX) colony and samples are continually being collected.  Files will be updated every 6-12 months.</t>
  </si>
  <si>
    <t>few</t>
  </si>
  <si>
    <t># Secondary</t>
  </si>
  <si>
    <t># Recurrent</t>
  </si>
  <si>
    <t># Primary</t>
  </si>
  <si>
    <t>total</t>
  </si>
  <si>
    <t># methylated</t>
  </si>
  <si>
    <t># unmethylated</t>
  </si>
  <si>
    <t>Defined from Methylomics</t>
  </si>
  <si>
    <t>Defined from RNAseq</t>
  </si>
  <si>
    <t>Defined by Sarkaria MS-PCR</t>
  </si>
  <si>
    <t>Defined by MDAnderson CLIA MS-PCR</t>
  </si>
  <si>
    <t>MD Anderson CLIA qMS-PCR</t>
  </si>
  <si>
    <t>Mayo Sarkaria qMS-PCR</t>
  </si>
  <si>
    <t>See Clinical tab</t>
  </si>
  <si>
    <t>Indeterminate</t>
  </si>
  <si>
    <t>2016</t>
  </si>
  <si>
    <t>359 cores.  2 tumors per line (in most cases).  3 cores per tumor</t>
  </si>
  <si>
    <t>Sample #</t>
  </si>
  <si>
    <t>Core position</t>
  </si>
  <si>
    <t>Core name</t>
  </si>
  <si>
    <t>PDGFRa</t>
  </si>
  <si>
    <t>no tumor</t>
  </si>
  <si>
    <t>2+</t>
  </si>
  <si>
    <t>V</t>
  </si>
  <si>
    <t>1+</t>
  </si>
  <si>
    <t>1</t>
  </si>
  <si>
    <t>3</t>
  </si>
  <si>
    <t>0 (1 tumor cell)</t>
  </si>
  <si>
    <t>isolated tumor cells</t>
  </si>
  <si>
    <t>0</t>
  </si>
  <si>
    <t>2</t>
  </si>
  <si>
    <t>1-</t>
  </si>
  <si>
    <t>missing</t>
  </si>
  <si>
    <t>0+</t>
  </si>
  <si>
    <t>3+</t>
  </si>
  <si>
    <t>3?</t>
  </si>
  <si>
    <t>small sliver of tissue</t>
  </si>
  <si>
    <t>3 and 1 (core is half 3 and half 1)</t>
  </si>
  <si>
    <t>positive in leptomeninges</t>
  </si>
  <si>
    <t>3-</t>
  </si>
  <si>
    <t>"patchy" 2</t>
  </si>
  <si>
    <t>very little tumor</t>
  </si>
  <si>
    <t>Key</t>
  </si>
  <si>
    <t>0=negative</t>
  </si>
  <si>
    <t>1=rare positive cells/sparse</t>
  </si>
  <si>
    <t>2=moderate</t>
  </si>
  <si>
    <t>3=diffuse/all</t>
  </si>
  <si>
    <t>V=vessels only</t>
  </si>
  <si>
    <t>9=indeterminate</t>
  </si>
  <si>
    <t>**=good for photograph if needed</t>
  </si>
  <si>
    <t>Whole Exome Sequencing</t>
  </si>
  <si>
    <t>Capture Kit</t>
  </si>
  <si>
    <t>Sequencer</t>
  </si>
  <si>
    <t>Genome GPS version</t>
  </si>
  <si>
    <t>Matching Germline Available</t>
  </si>
  <si>
    <t>HiSeq2500</t>
  </si>
  <si>
    <t>No</t>
  </si>
  <si>
    <t>Yes</t>
  </si>
  <si>
    <t>3.0.2</t>
  </si>
  <si>
    <t>Strexome target</t>
  </si>
  <si>
    <t>Submission Date</t>
  </si>
  <si>
    <t>ABCD1</t>
  </si>
  <si>
    <t>ACAN</t>
  </si>
  <si>
    <t>AOX1</t>
  </si>
  <si>
    <t>ARID1A</t>
  </si>
  <si>
    <t>ARID2</t>
  </si>
  <si>
    <t>ATR</t>
  </si>
  <si>
    <t>ATRIP</t>
  </si>
  <si>
    <t>BCOR</t>
  </si>
  <si>
    <t>BLM</t>
  </si>
  <si>
    <t>BRCA1</t>
  </si>
  <si>
    <t>C10orf76</t>
  </si>
  <si>
    <t>CHEK2</t>
  </si>
  <si>
    <t>CLCN7</t>
  </si>
  <si>
    <t>CLIP1</t>
  </si>
  <si>
    <t>CLSPN</t>
  </si>
  <si>
    <t>COL6A3</t>
  </si>
  <si>
    <t>EDAR</t>
  </si>
  <si>
    <t>EEF1A1</t>
  </si>
  <si>
    <t>EPHA3</t>
  </si>
  <si>
    <t>ERBB2</t>
  </si>
  <si>
    <t>FAM126B</t>
  </si>
  <si>
    <t>FHOD1</t>
  </si>
  <si>
    <t>GABRA6</t>
  </si>
  <si>
    <t>H3F3A</t>
  </si>
  <si>
    <t>HMCN1</t>
  </si>
  <si>
    <t>IL1RL1</t>
  </si>
  <si>
    <t>JAK2</t>
  </si>
  <si>
    <t>KEL</t>
  </si>
  <si>
    <t>KRAS</t>
  </si>
  <si>
    <t>KRT13</t>
  </si>
  <si>
    <t>KRT15</t>
  </si>
  <si>
    <t>LZTR1</t>
  </si>
  <si>
    <t>MDC1</t>
  </si>
  <si>
    <t>MUC17</t>
  </si>
  <si>
    <t>MYCN</t>
  </si>
  <si>
    <t>MYT1</t>
  </si>
  <si>
    <t>NF2</t>
  </si>
  <si>
    <t>NIPBL</t>
  </si>
  <si>
    <t>NOTCH2</t>
  </si>
  <si>
    <t>NUP210L</t>
  </si>
  <si>
    <t>PLCG1</t>
  </si>
  <si>
    <t>PPM1J</t>
  </si>
  <si>
    <t>PTCH1</t>
  </si>
  <si>
    <t>QKI</t>
  </si>
  <si>
    <t>RAD9A</t>
  </si>
  <si>
    <t>RPL5</t>
  </si>
  <si>
    <t>SDHA</t>
  </si>
  <si>
    <t>SDHB</t>
  </si>
  <si>
    <t>SETD2</t>
  </si>
  <si>
    <t>SLC6A3</t>
  </si>
  <si>
    <t>SMARCA4</t>
  </si>
  <si>
    <t>SMO</t>
  </si>
  <si>
    <t>STAG2</t>
  </si>
  <si>
    <t>SUFU</t>
  </si>
  <si>
    <t>TCF12</t>
  </si>
  <si>
    <t>TET1</t>
  </si>
  <si>
    <t>TET2</t>
  </si>
  <si>
    <t>TGFA</t>
  </si>
  <si>
    <t>TIMELESS</t>
  </si>
  <si>
    <t>TLR6</t>
  </si>
  <si>
    <t>TP53BP1</t>
  </si>
  <si>
    <t>TPTE2</t>
  </si>
  <si>
    <t>TRPA1</t>
  </si>
  <si>
    <t>TSC1</t>
  </si>
  <si>
    <t>TSC2</t>
  </si>
  <si>
    <t>TYRP1</t>
  </si>
  <si>
    <t>ZBTB20</t>
  </si>
  <si>
    <t>ZDHHC4</t>
  </si>
  <si>
    <t>ZNF292</t>
  </si>
  <si>
    <t>Defined by Sanger Sequencing</t>
  </si>
  <si>
    <t>3= Attaches and proliferates well                       2= Moderate attachment and proliferation           1= poor attachment and proliferation                  0= does not attach and proliferate</t>
  </si>
  <si>
    <t>3= Attaches and proliferates well                            2= Moderate attachment and proliferation                 1= poor attachment and proliferation                        0= does not attach and proliferate</t>
  </si>
  <si>
    <t>Unilateral and demarcated</t>
  </si>
  <si>
    <t>Fuzzy border and/or showing movement into other hemisphere</t>
  </si>
  <si>
    <t>IV</t>
  </si>
  <si>
    <t>Largely replaced the brain</t>
  </si>
  <si>
    <t>B: Bilateral with clear involvement of both hemispheres</t>
  </si>
  <si>
    <t xml:space="preserve">A: Bilateral, but restricted to around midline structures                  </t>
  </si>
  <si>
    <t>PDX Invasion Classification (by Mayo Clinic Neuro-pathologist)</t>
  </si>
  <si>
    <t>Stain</t>
  </si>
  <si>
    <t>Stained by</t>
  </si>
  <si>
    <t xml:space="preserve">Digitally Scanned </t>
  </si>
  <si>
    <t>Scored- results to right</t>
  </si>
  <si>
    <t>H&amp;E Slide 1</t>
  </si>
  <si>
    <t>Mayo PRC</t>
  </si>
  <si>
    <t>H&amp;E Slide 30</t>
  </si>
  <si>
    <t>H&amp;E Slide 55</t>
  </si>
  <si>
    <t>H&amp;E Slide 83</t>
  </si>
  <si>
    <t>EGFR Slide 28</t>
  </si>
  <si>
    <t>HIF2a Slide 22</t>
  </si>
  <si>
    <t>PD-L1 Slide 27</t>
  </si>
  <si>
    <t>Olig2 Slide 69</t>
  </si>
  <si>
    <t>outside company</t>
  </si>
  <si>
    <t>Mayo Clinical</t>
  </si>
  <si>
    <t>ATRX- in progress</t>
  </si>
  <si>
    <t>not complete</t>
  </si>
  <si>
    <t>280A</t>
  </si>
  <si>
    <t>280B</t>
  </si>
  <si>
    <t>Ki67- Slide 40</t>
  </si>
  <si>
    <t>SOX10- Slide 72</t>
  </si>
  <si>
    <t>cMYC- Slide 70</t>
  </si>
  <si>
    <t>PDGFR- Slide 33</t>
  </si>
  <si>
    <t>pS6- Slide 11-19?</t>
  </si>
  <si>
    <t>pAKT- Slide 11-19?</t>
  </si>
  <si>
    <t>PTEN- Slide 11-19?</t>
  </si>
  <si>
    <t>Ligon Lab</t>
  </si>
  <si>
    <t>HiSeq4000</t>
  </si>
  <si>
    <t>Agilent SS XT HU Exome v5+UTR (SSV5U)</t>
  </si>
  <si>
    <t>test</t>
  </si>
  <si>
    <t>GBM, IDH WT</t>
  </si>
  <si>
    <t>Diffuse midline glioma, H3K27M mutant</t>
  </si>
  <si>
    <t>Glioblastoma with primitive neuronal component, IDH-wildtype</t>
  </si>
  <si>
    <t>GBM, IDH Mutant</t>
  </si>
  <si>
    <t>Recurrence/progression</t>
  </si>
  <si>
    <t>Primary</t>
  </si>
  <si>
    <t>Recurrence</t>
  </si>
  <si>
    <t>Recurrence (contralateral hemisphere)</t>
  </si>
  <si>
    <t>Amplified</t>
  </si>
  <si>
    <t>Gain +7</t>
  </si>
  <si>
    <t>Gain +7 (CN=4)</t>
  </si>
  <si>
    <t>Gain +7p and partial 7q</t>
  </si>
  <si>
    <t>Mosaic gain +7</t>
  </si>
  <si>
    <t>Gain +7p</t>
  </si>
  <si>
    <t>Y (del ~24-28)</t>
  </si>
  <si>
    <t>del 13-14</t>
  </si>
  <si>
    <t>EGFR 
mut.</t>
  </si>
  <si>
    <t>del exons 13-15</t>
  </si>
  <si>
    <t>del exons 26-30</t>
  </si>
  <si>
    <t>del exons 6-7</t>
  </si>
  <si>
    <t xml:space="preserve"> 2016 WHO Updated Diagnosis (at Implant)</t>
  </si>
  <si>
    <t>301A</t>
  </si>
  <si>
    <t># Recurrent/progression</t>
  </si>
  <si>
    <t xml:space="preserve"> # Recurrence (contralateral hemisphere)</t>
  </si>
  <si>
    <t>Copy Number Variation defined by WES</t>
  </si>
  <si>
    <t>CDKN2C (Chr 1)</t>
  </si>
  <si>
    <t>MDM4 (Chr1)</t>
  </si>
  <si>
    <t>PIK3C2B (Chr1)</t>
  </si>
  <si>
    <t>MYCN (Chr 2)</t>
  </si>
  <si>
    <t>FGFR3 (Chr4)</t>
  </si>
  <si>
    <t>PDGFRA (Chr4)</t>
  </si>
  <si>
    <t>Gain 7</t>
  </si>
  <si>
    <t>EGFR (Chr7)</t>
  </si>
  <si>
    <t>EGFRvIII</t>
  </si>
  <si>
    <t>Other EGFR</t>
  </si>
  <si>
    <t>MET (Chr 7)</t>
  </si>
  <si>
    <t>CDK6 (Chr 7)</t>
  </si>
  <si>
    <t>MYC (Chr 8)</t>
  </si>
  <si>
    <t>FGFR1 (Chr 8)</t>
  </si>
  <si>
    <t>CDKN2A (Chr9)</t>
  </si>
  <si>
    <t>CDKN2B (Chr9)</t>
  </si>
  <si>
    <t>PTEN (Chr10)</t>
  </si>
  <si>
    <t>FGFR2 (Chr10)</t>
  </si>
  <si>
    <t>CDK4 (Chr 12)</t>
  </si>
  <si>
    <t>MDM1 (Chr12)</t>
  </si>
  <si>
    <t>MDM2 (Chr12)</t>
  </si>
  <si>
    <t>RB (Chr13)</t>
  </si>
  <si>
    <t>TP53 (Chr 17)</t>
  </si>
  <si>
    <t>NF1 (Chr17)</t>
  </si>
  <si>
    <t>P (complex)</t>
  </si>
  <si>
    <t>&gt;5</t>
  </si>
  <si>
    <t>Partial</t>
  </si>
  <si>
    <t>Y (CN=4)</t>
  </si>
  <si>
    <t>Y (partial)</t>
  </si>
  <si>
    <t>Y (complex)</t>
  </si>
  <si>
    <t>Δ exons 25-28</t>
  </si>
  <si>
    <t>Mosaic</t>
  </si>
  <si>
    <t>Δ exons 14-15 (EGFRvII)</t>
  </si>
  <si>
    <t>Y (mosaic)</t>
  </si>
  <si>
    <t>CN&gt;5</t>
  </si>
  <si>
    <t>****</t>
  </si>
  <si>
    <t>Y (Partial)</t>
  </si>
  <si>
    <t>Δ exons 6-7</t>
  </si>
  <si>
    <t xml:space="preserve">Loss </t>
  </si>
  <si>
    <t>Normal</t>
  </si>
  <si>
    <t>Gain</t>
  </si>
  <si>
    <t>Loss 10</t>
  </si>
  <si>
    <t>Copy Number Variation Analysis of WES on commonly altered genes in GBM</t>
  </si>
  <si>
    <t>1= loss, 2= normal, 3= gain, &gt;5= amplified</t>
  </si>
  <si>
    <t>2017</t>
  </si>
  <si>
    <t>2018</t>
  </si>
  <si>
    <t>Median survival (Days)</t>
  </si>
  <si>
    <t>Last study</t>
  </si>
  <si>
    <t>76-103</t>
  </si>
  <si>
    <t>78-110</t>
  </si>
  <si>
    <t>15-46</t>
  </si>
  <si>
    <t>77-110+</t>
  </si>
  <si>
    <t>46-178</t>
  </si>
  <si>
    <t>22-29</t>
  </si>
  <si>
    <t>18-27</t>
  </si>
  <si>
    <t>17-27</t>
  </si>
  <si>
    <t>51-79</t>
  </si>
  <si>
    <t>26-57</t>
  </si>
  <si>
    <t>25-39</t>
  </si>
  <si>
    <t>25-78</t>
  </si>
  <si>
    <t>23-35</t>
  </si>
  <si>
    <t>72-176</t>
  </si>
  <si>
    <t>66-90</t>
  </si>
  <si>
    <t>36-77</t>
  </si>
  <si>
    <t>21-45</t>
  </si>
  <si>
    <t>111-142</t>
  </si>
  <si>
    <t>24-30</t>
  </si>
  <si>
    <t>20-71</t>
  </si>
  <si>
    <t>35-41</t>
  </si>
  <si>
    <t>32-128</t>
  </si>
  <si>
    <t>69-82</t>
  </si>
  <si>
    <t>77-238</t>
  </si>
  <si>
    <t>57-77</t>
  </si>
  <si>
    <t>128-134</t>
  </si>
  <si>
    <t>52-60</t>
  </si>
  <si>
    <t>32-432</t>
  </si>
  <si>
    <t>25-44</t>
  </si>
  <si>
    <t>48-87</t>
  </si>
  <si>
    <t>43-77</t>
  </si>
  <si>
    <t>54-153</t>
  </si>
  <si>
    <t>43-46</t>
  </si>
  <si>
    <t>66-76</t>
  </si>
  <si>
    <t>26-53</t>
  </si>
  <si>
    <t>68-94</t>
  </si>
  <si>
    <t>74-113</t>
  </si>
  <si>
    <t>75-101</t>
  </si>
  <si>
    <t>42-391</t>
  </si>
  <si>
    <t>60-124</t>
  </si>
  <si>
    <t>53-125</t>
  </si>
  <si>
    <t>39-67</t>
  </si>
  <si>
    <t>66-97</t>
  </si>
  <si>
    <t>29-31</t>
  </si>
  <si>
    <t>50-104</t>
  </si>
  <si>
    <t>83-153</t>
  </si>
  <si>
    <t>55-83</t>
  </si>
  <si>
    <t>48-113</t>
  </si>
  <si>
    <t>90-409</t>
  </si>
  <si>
    <t>75-82</t>
  </si>
  <si>
    <t>50-69</t>
  </si>
  <si>
    <t>29-35</t>
  </si>
  <si>
    <t>55-64</t>
  </si>
  <si>
    <t>58-100</t>
  </si>
  <si>
    <t>18-31</t>
  </si>
  <si>
    <t>37-150</t>
  </si>
  <si>
    <t>86-295</t>
  </si>
  <si>
    <t>32-91</t>
  </si>
  <si>
    <t>84-102</t>
  </si>
  <si>
    <t>33-43</t>
  </si>
  <si>
    <t>38-56</t>
  </si>
  <si>
    <t>53-292</t>
  </si>
  <si>
    <t>69-250</t>
  </si>
  <si>
    <t>58-65</t>
  </si>
  <si>
    <t>47-87</t>
  </si>
  <si>
    <t>65-84</t>
  </si>
  <si>
    <t>123-240</t>
  </si>
  <si>
    <t>62-65</t>
  </si>
  <si>
    <t>109-140</t>
  </si>
  <si>
    <t>181-239</t>
  </si>
  <si>
    <t>40-53</t>
  </si>
  <si>
    <t>20-29</t>
  </si>
  <si>
    <t>226-372</t>
  </si>
  <si>
    <t>43-57</t>
  </si>
  <si>
    <t>58-93</t>
  </si>
  <si>
    <t>168-193</t>
  </si>
  <si>
    <t>32-65</t>
  </si>
  <si>
    <t>34-69</t>
  </si>
  <si>
    <t>48-69</t>
  </si>
  <si>
    <t>34-254</t>
  </si>
  <si>
    <t>26-202</t>
  </si>
  <si>
    <t>36-57</t>
  </si>
  <si>
    <t>72-96</t>
  </si>
  <si>
    <t>64-90</t>
  </si>
  <si>
    <t>48-72</t>
  </si>
  <si>
    <t>45-73+</t>
  </si>
  <si>
    <t>78-112+</t>
  </si>
  <si>
    <t>Time to moribund range</t>
  </si>
  <si>
    <t>1 - splice_region_variant</t>
  </si>
  <si>
    <t>2 - splice_acceptor_variant/splice_donor_variant</t>
  </si>
  <si>
    <t>3 - frameshift_variant</t>
  </si>
  <si>
    <t>4 - inframe_deletion/inframe_insertion</t>
  </si>
  <si>
    <t>5 - initiator_codon_variant</t>
  </si>
  <si>
    <t>6 - missense_variant</t>
  </si>
  <si>
    <t>7 - stop_gained</t>
  </si>
  <si>
    <t>8 - stop_lost</t>
  </si>
  <si>
    <t>9 - splice_donor_5th_base_variant</t>
  </si>
  <si>
    <t>CHEK1</t>
  </si>
  <si>
    <t>CTNNB1</t>
  </si>
  <si>
    <t>DNMT3A</t>
  </si>
  <si>
    <t>MYBL1</t>
  </si>
  <si>
    <t>RFC1</t>
  </si>
  <si>
    <t>TOPBP1</t>
  </si>
  <si>
    <t>TP63</t>
  </si>
  <si>
    <t>6;3</t>
  </si>
  <si>
    <t>6;2</t>
  </si>
  <si>
    <t>6;7</t>
  </si>
  <si>
    <t>2;6</t>
  </si>
  <si>
    <t>9;2</t>
  </si>
  <si>
    <t>7;3</t>
  </si>
  <si>
    <t>6;1</t>
  </si>
  <si>
    <t>Jann Sarkaria - Translational Neuro-Oncology Laboratory,  Mayo Clinic, Rochester, MN</t>
  </si>
  <si>
    <t>GBM PDX Lines</t>
  </si>
  <si>
    <t xml:space="preserve">Agilent Sure Select Human All Exon V5+UTR </t>
  </si>
  <si>
    <t xml:space="preserve">Agilent Sure Select Human All Exon 50Mb </t>
  </si>
  <si>
    <t>HiSeq2000</t>
  </si>
  <si>
    <t>D1S1656</t>
  </si>
  <si>
    <t>D2S441</t>
  </si>
  <si>
    <t>D10S1248</t>
  </si>
  <si>
    <t>Penta E</t>
  </si>
  <si>
    <t>D2S1338</t>
  </si>
  <si>
    <t>Penta D</t>
  </si>
  <si>
    <t>DYS391</t>
  </si>
  <si>
    <t>D12S391</t>
  </si>
  <si>
    <t>D19S433</t>
  </si>
  <si>
    <t>D22S1045</t>
  </si>
  <si>
    <t>201VF, 1, 2, 2</t>
  </si>
  <si>
    <t>228VF, 6, 4, 3</t>
  </si>
  <si>
    <t>231VF, 10, 6, 4</t>
  </si>
  <si>
    <t>232VF, 13, 16, 7</t>
  </si>
  <si>
    <t>237VF, 7, 1, 2</t>
  </si>
  <si>
    <t>238VF, 8, 5, 3</t>
  </si>
  <si>
    <t>241VF, 7, 3, 3</t>
  </si>
  <si>
    <t>242VF, 9, 5, 3</t>
  </si>
  <si>
    <t>245VF, 9, 2, 3</t>
  </si>
  <si>
    <t>264VF, 3, 1, 2</t>
  </si>
  <si>
    <t>265VF, 2, 1, 2</t>
  </si>
  <si>
    <t>279, 7, 4, 3</t>
  </si>
  <si>
    <t>280A, 6, 4, 3</t>
  </si>
  <si>
    <t>280B, 11, 9, 5</t>
  </si>
  <si>
    <t xml:space="preserve">297, 1, 0, 1 </t>
  </si>
  <si>
    <t>229VF, 5, 1, 2</t>
  </si>
  <si>
    <t># indeterminate</t>
  </si>
  <si>
    <t>Blank= not available</t>
  </si>
  <si>
    <t>none</t>
  </si>
  <si>
    <t>Recurrent:</t>
  </si>
  <si>
    <t>Secondary:</t>
  </si>
  <si>
    <t>https://www.mayo.edu/research/labs/translational-neuro-oncology/mayo-clinic-brain-tumor-patient-derived-xenograft-national-resource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</si>
</sst>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;@"/>
  </numFmts>
  <fonts count="4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color theme="0"/>
      <name val="Arial"/>
      <family val="2"/>
    </font>
    <font>
      <b/>
      <sz val="8"/>
      <color rgb="FFFF0000"/>
      <name val="Arial"/>
      <family val="2"/>
    </font>
    <font>
      <b/>
      <u/>
      <sz val="8"/>
      <color theme="0"/>
      <name val="Arial"/>
      <family val="2"/>
    </font>
    <font>
      <b/>
      <u/>
      <sz val="8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3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4" fillId="0" borderId="0"/>
    <xf numFmtId="0" fontId="12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3" fillId="13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0" applyNumberFormat="0" applyBorder="0" applyAlignment="0" applyProtection="0"/>
    <xf numFmtId="0" fontId="36" fillId="16" borderId="20" applyNumberFormat="0" applyAlignment="0" applyProtection="0"/>
    <xf numFmtId="0" fontId="37" fillId="17" borderId="21" applyNumberFormat="0" applyAlignment="0" applyProtection="0"/>
    <xf numFmtId="0" fontId="38" fillId="17" borderId="20" applyNumberFormat="0" applyAlignment="0" applyProtection="0"/>
    <xf numFmtId="0" fontId="39" fillId="0" borderId="22" applyNumberFormat="0" applyFill="0" applyAlignment="0" applyProtection="0"/>
    <xf numFmtId="0" fontId="40" fillId="18" borderId="23" applyNumberFormat="0" applyAlignment="0" applyProtection="0"/>
    <xf numFmtId="0" fontId="27" fillId="0" borderId="0" applyNumberFormat="0" applyFill="0" applyBorder="0" applyAlignment="0" applyProtection="0"/>
    <xf numFmtId="0" fontId="1" fillId="19" borderId="24" applyNumberFormat="0" applyFont="0" applyAlignment="0" applyProtection="0"/>
    <xf numFmtId="0" fontId="41" fillId="0" borderId="0" applyNumberFormat="0" applyFill="0" applyBorder="0" applyAlignment="0" applyProtection="0"/>
    <xf numFmtId="0" fontId="8" fillId="0" borderId="25" applyNumberFormat="0" applyFill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42" fillId="43" borderId="0" applyNumberFormat="0" applyBorder="0" applyAlignment="0" applyProtection="0"/>
  </cellStyleXfs>
  <cellXfs count="441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1" fontId="4" fillId="6" borderId="6" xfId="1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" fontId="4" fillId="0" borderId="6" xfId="1" applyNumberFormat="1" applyFont="1" applyFill="1" applyBorder="1" applyAlignment="1">
      <alignment horizontal="center"/>
    </xf>
    <xf numFmtId="1" fontId="4" fillId="6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1" fillId="0" borderId="1" xfId="1" applyFont="1" applyBorder="1" applyAlignment="1">
      <alignment vertical="center"/>
    </xf>
    <xf numFmtId="0" fontId="1" fillId="0" borderId="0" xfId="0" applyFont="1" applyFill="1"/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/>
    </xf>
    <xf numFmtId="0" fontId="1" fillId="6" borderId="6" xfId="1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6" borderId="4" xfId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4" fillId="6" borderId="2" xfId="0" quotePrefix="1" applyNumberFormat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1" fillId="6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1" applyFont="1" applyBorder="1" applyAlignment="1">
      <alignment vertical="center"/>
    </xf>
    <xf numFmtId="0" fontId="1" fillId="6" borderId="2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6" borderId="4" xfId="1" applyFont="1" applyFill="1" applyBorder="1" applyAlignment="1">
      <alignment vertical="center"/>
    </xf>
    <xf numFmtId="0" fontId="1" fillId="6" borderId="0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1" fontId="1" fillId="0" borderId="2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1" applyFont="1" applyBorder="1" applyAlignment="1">
      <alignment vertical="center"/>
    </xf>
    <xf numFmtId="0" fontId="1" fillId="6" borderId="0" xfId="1" applyFont="1" applyFill="1" applyAlignment="1">
      <alignment vertical="center"/>
    </xf>
    <xf numFmtId="0" fontId="1" fillId="0" borderId="9" xfId="1" applyFont="1" applyFill="1" applyBorder="1" applyAlignment="1">
      <alignment horizontal="center" vertical="center"/>
    </xf>
    <xf numFmtId="14" fontId="1" fillId="0" borderId="4" xfId="1" applyNumberFormat="1" applyFont="1" applyFill="1" applyBorder="1" applyAlignment="1">
      <alignment vertical="center"/>
    </xf>
    <xf numFmtId="14" fontId="1" fillId="0" borderId="4" xfId="1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6" borderId="2" xfId="1" applyNumberFormat="1" applyFont="1" applyFill="1" applyBorder="1" applyAlignment="1">
      <alignment vertical="center"/>
    </xf>
    <xf numFmtId="14" fontId="1" fillId="6" borderId="2" xfId="1" applyNumberFormat="1" applyFont="1" applyFill="1" applyBorder="1" applyAlignment="1">
      <alignment horizontal="center" vertical="center"/>
    </xf>
    <xf numFmtId="14" fontId="1" fillId="0" borderId="2" xfId="1" applyNumberFormat="1" applyFont="1" applyBorder="1" applyAlignment="1">
      <alignment vertical="center"/>
    </xf>
    <xf numFmtId="14" fontId="1" fillId="0" borderId="2" xfId="1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3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8" borderId="0" xfId="0" applyFill="1"/>
    <xf numFmtId="0" fontId="8" fillId="7" borderId="2" xfId="0" applyFont="1" applyFill="1" applyBorder="1" applyAlignment="1">
      <alignment horizontal="center"/>
    </xf>
    <xf numFmtId="0" fontId="0" fillId="6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7" xfId="1" applyFont="1" applyFill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6" borderId="8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14" fontId="0" fillId="0" borderId="4" xfId="1" applyNumberFormat="1" applyFont="1" applyFill="1" applyBorder="1" applyAlignment="1">
      <alignment horizontal="center" vertical="center"/>
    </xf>
    <xf numFmtId="14" fontId="0" fillId="6" borderId="2" xfId="1" applyNumberFormat="1" applyFont="1" applyFill="1" applyBorder="1" applyAlignment="1">
      <alignment horizontal="center" vertical="center"/>
    </xf>
    <xf numFmtId="14" fontId="0" fillId="0" borderId="2" xfId="1" applyNumberFormat="1" applyFont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49" fontId="0" fillId="6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8" fillId="9" borderId="2" xfId="0" applyFont="1" applyFill="1" applyBorder="1"/>
    <xf numFmtId="0" fontId="0" fillId="9" borderId="2" xfId="0" applyFill="1" applyBorder="1" applyAlignment="1">
      <alignment horizontal="center"/>
    </xf>
    <xf numFmtId="0" fontId="8" fillId="9" borderId="2" xfId="0" applyFont="1" applyFill="1" applyBorder="1" applyAlignment="1">
      <alignment wrapText="1"/>
    </xf>
    <xf numFmtId="0" fontId="4" fillId="0" borderId="2" xfId="1" applyFont="1" applyFill="1" applyBorder="1" applyAlignment="1">
      <alignment horizontal="center" vertical="center"/>
    </xf>
    <xf numFmtId="14" fontId="0" fillId="0" borderId="2" xfId="1" applyNumberFormat="1" applyFont="1" applyFill="1" applyBorder="1" applyAlignment="1">
      <alignment horizontal="center" vertical="center"/>
    </xf>
    <xf numFmtId="14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16" fillId="10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10" borderId="2" xfId="0" applyFont="1" applyFill="1" applyBorder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10" borderId="8" xfId="0" applyNumberFormat="1" applyFont="1" applyFill="1" applyBorder="1" applyAlignment="1">
      <alignment horizontal="center" wrapText="1"/>
    </xf>
    <xf numFmtId="0" fontId="18" fillId="0" borderId="0" xfId="0" applyNumberFormat="1" applyFont="1" applyFill="1" applyAlignment="1">
      <alignment horizontal="center"/>
    </xf>
    <xf numFmtId="0" fontId="1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5" fillId="0" borderId="0" xfId="0" applyFont="1" applyBorder="1" applyAlignment="1">
      <alignment vertical="center"/>
    </xf>
    <xf numFmtId="0" fontId="16" fillId="10" borderId="2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14" fontId="16" fillId="10" borderId="8" xfId="0" applyNumberFormat="1" applyFont="1" applyFill="1" applyBorder="1" applyAlignment="1">
      <alignment horizontal="center" wrapText="1"/>
    </xf>
    <xf numFmtId="2" fontId="15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14" fontId="15" fillId="0" borderId="0" xfId="0" applyNumberFormat="1" applyFont="1" applyAlignment="1">
      <alignment horizontal="right"/>
    </xf>
    <xf numFmtId="0" fontId="15" fillId="0" borderId="0" xfId="0" applyFont="1" applyBorder="1" applyAlignment="1">
      <alignment horizontal="right" vertical="center"/>
    </xf>
    <xf numFmtId="14" fontId="0" fillId="0" borderId="0" xfId="0" applyNumberFormat="1" applyAlignment="1">
      <alignment horizontal="right"/>
    </xf>
    <xf numFmtId="0" fontId="17" fillId="5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2" fontId="16" fillId="10" borderId="2" xfId="0" applyNumberFormat="1" applyFont="1" applyFill="1" applyBorder="1" applyAlignment="1">
      <alignment horizontal="center" wrapText="1"/>
    </xf>
    <xf numFmtId="0" fontId="15" fillId="0" borderId="0" xfId="0" applyFont="1"/>
    <xf numFmtId="2" fontId="15" fillId="0" borderId="0" xfId="0" applyNumberFormat="1" applyFont="1" applyAlignment="1">
      <alignment horizontal="center"/>
    </xf>
    <xf numFmtId="0" fontId="15" fillId="0" borderId="0" xfId="0" applyFont="1" applyFill="1" applyBorder="1"/>
    <xf numFmtId="0" fontId="15" fillId="0" borderId="0" xfId="0" applyFont="1" applyFill="1"/>
    <xf numFmtId="0" fontId="18" fillId="0" borderId="0" xfId="0" applyFont="1" applyFill="1"/>
    <xf numFmtId="0" fontId="15" fillId="0" borderId="0" xfId="0" applyFont="1" applyFill="1" applyAlignment="1">
      <alignment horizontal="left" vertical="top" wrapText="1"/>
    </xf>
    <xf numFmtId="1" fontId="15" fillId="0" borderId="0" xfId="0" applyNumberFormat="1" applyFont="1" applyAlignment="1">
      <alignment horizontal="center" vertical="center"/>
    </xf>
    <xf numFmtId="49" fontId="0" fillId="0" borderId="0" xfId="0" applyNumberFormat="1"/>
    <xf numFmtId="49" fontId="16" fillId="10" borderId="2" xfId="0" applyNumberFormat="1" applyFont="1" applyFill="1" applyBorder="1" applyAlignment="1">
      <alignment horizontal="center" wrapText="1"/>
    </xf>
    <xf numFmtId="49" fontId="15" fillId="0" borderId="0" xfId="0" applyNumberFormat="1" applyFont="1" applyAlignment="1">
      <alignment horizontal="center"/>
    </xf>
    <xf numFmtId="49" fontId="15" fillId="0" borderId="0" xfId="0" applyNumberFormat="1" applyFont="1" applyFill="1" applyAlignment="1">
      <alignment horizontal="center"/>
    </xf>
    <xf numFmtId="49" fontId="20" fillId="0" borderId="0" xfId="0" applyNumberFormat="1" applyFont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6" fillId="10" borderId="2" xfId="0" applyNumberFormat="1" applyFont="1" applyFill="1" applyBorder="1" applyAlignment="1">
      <alignment horizontal="center"/>
    </xf>
    <xf numFmtId="49" fontId="1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vertical="center"/>
    </xf>
    <xf numFmtId="2" fontId="15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center" wrapText="1"/>
    </xf>
    <xf numFmtId="0" fontId="0" fillId="0" borderId="0" xfId="0" applyAlignment="1">
      <alignment vertical="center"/>
    </xf>
    <xf numFmtId="0" fontId="16" fillId="10" borderId="2" xfId="0" applyFont="1" applyFill="1" applyBorder="1" applyAlignment="1">
      <alignment vertical="center"/>
    </xf>
    <xf numFmtId="1" fontId="1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1" fontId="15" fillId="0" borderId="0" xfId="5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15" fillId="0" borderId="0" xfId="5" applyNumberFormat="1" applyFont="1" applyAlignment="1">
      <alignment horizontal="center"/>
    </xf>
    <xf numFmtId="2" fontId="15" fillId="4" borderId="0" xfId="5" applyNumberFormat="1" applyFont="1" applyFill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0" xfId="0" applyFill="1"/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11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24" fillId="0" borderId="0" xfId="0" applyFont="1"/>
    <xf numFmtId="0" fontId="25" fillId="0" borderId="2" xfId="0" applyFont="1" applyBorder="1"/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4" fillId="0" borderId="2" xfId="0" applyFont="1" applyBorder="1"/>
    <xf numFmtId="0" fontId="8" fillId="12" borderId="2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Fill="1" applyBorder="1"/>
    <xf numFmtId="0" fontId="0" fillId="0" borderId="2" xfId="0" applyFill="1" applyBorder="1" applyAlignment="1"/>
    <xf numFmtId="0" fontId="4" fillId="6" borderId="4" xfId="1" applyFont="1" applyFill="1" applyBorder="1" applyAlignment="1">
      <alignment horizontal="center" vertical="center"/>
    </xf>
    <xf numFmtId="0" fontId="0" fillId="6" borderId="4" xfId="1" applyFont="1" applyFill="1" applyBorder="1" applyAlignment="1">
      <alignment horizontal="center" vertical="center"/>
    </xf>
    <xf numFmtId="14" fontId="1" fillId="6" borderId="4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4" xfId="1" applyNumberFormat="1" applyFont="1" applyFill="1" applyBorder="1" applyAlignment="1">
      <alignment horizontal="center" vertical="center"/>
    </xf>
    <xf numFmtId="0" fontId="0" fillId="6" borderId="2" xfId="1" applyNumberFormat="1" applyFont="1" applyFill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6" borderId="4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27" fillId="0" borderId="2" xfId="0" applyFont="1" applyBorder="1"/>
    <xf numFmtId="0" fontId="0" fillId="0" borderId="2" xfId="0" applyFill="1" applyBorder="1" applyAlignment="1">
      <alignment wrapText="1"/>
    </xf>
    <xf numFmtId="0" fontId="27" fillId="0" borderId="2" xfId="0" applyFont="1" applyBorder="1" applyAlignment="1">
      <alignment wrapText="1"/>
    </xf>
    <xf numFmtId="14" fontId="27" fillId="0" borderId="2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5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2" xfId="0" applyFont="1" applyFill="1" applyBorder="1"/>
    <xf numFmtId="0" fontId="26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8" fillId="0" borderId="2" xfId="0" applyFont="1" applyFill="1" applyBorder="1"/>
    <xf numFmtId="0" fontId="26" fillId="0" borderId="2" xfId="0" applyFont="1" applyFill="1" applyBorder="1"/>
    <xf numFmtId="0" fontId="24" fillId="0" borderId="2" xfId="0" applyFont="1" applyFill="1" applyBorder="1"/>
    <xf numFmtId="49" fontId="0" fillId="0" borderId="2" xfId="0" applyNumberForma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" fillId="6" borderId="0" xfId="1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6" borderId="6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0" fillId="6" borderId="2" xfId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1" applyFont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2" xfId="1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0" fillId="0" borderId="2" xfId="1" applyFont="1" applyBorder="1" applyAlignment="1">
      <alignment horizontal="right" vertical="center"/>
    </xf>
    <xf numFmtId="0" fontId="1" fillId="0" borderId="4" xfId="1" applyFont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1" fillId="0" borderId="6" xfId="1" applyFont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1" fillId="6" borderId="6" xfId="0" applyFont="1" applyFill="1" applyBorder="1"/>
    <xf numFmtId="0" fontId="1" fillId="6" borderId="6" xfId="1" applyFont="1" applyFill="1" applyBorder="1" applyAlignment="1">
      <alignment horizontal="left" vertical="center"/>
    </xf>
    <xf numFmtId="0" fontId="4" fillId="6" borderId="6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" fillId="6" borderId="3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14" fontId="1" fillId="0" borderId="10" xfId="1" applyNumberFormat="1" applyFont="1" applyFill="1" applyBorder="1" applyAlignment="1">
      <alignment vertical="center"/>
    </xf>
    <xf numFmtId="14" fontId="1" fillId="6" borderId="3" xfId="1" applyNumberFormat="1" applyFont="1" applyFill="1" applyBorder="1" applyAlignment="1">
      <alignment vertical="center"/>
    </xf>
    <xf numFmtId="14" fontId="1" fillId="0" borderId="3" xfId="1" applyNumberFormat="1" applyFont="1" applyBorder="1" applyAlignment="1">
      <alignment vertical="center"/>
    </xf>
    <xf numFmtId="14" fontId="1" fillId="0" borderId="3" xfId="1" applyNumberFormat="1" applyFont="1" applyFill="1" applyBorder="1" applyAlignment="1">
      <alignment vertical="center"/>
    </xf>
    <xf numFmtId="0" fontId="1" fillId="6" borderId="10" xfId="1" applyFont="1" applyFill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26" xfId="1" applyFont="1" applyFill="1" applyBorder="1" applyAlignment="1">
      <alignment vertical="center"/>
    </xf>
    <xf numFmtId="0" fontId="1" fillId="6" borderId="26" xfId="1" applyFont="1" applyFill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44" fillId="6" borderId="30" xfId="0" applyFont="1" applyFill="1" applyBorder="1" applyAlignment="1">
      <alignment horizontal="center"/>
    </xf>
    <xf numFmtId="0" fontId="0" fillId="0" borderId="0" xfId="1" applyFont="1" applyAlignment="1">
      <alignment vertical="center"/>
    </xf>
    <xf numFmtId="3" fontId="0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2" fillId="47" borderId="2" xfId="0" applyFont="1" applyFill="1" applyBorder="1" applyAlignment="1">
      <alignment horizontal="center"/>
    </xf>
    <xf numFmtId="0" fontId="42" fillId="53" borderId="2" xfId="0" applyFont="1" applyFill="1" applyBorder="1" applyAlignment="1">
      <alignment horizontal="center"/>
    </xf>
    <xf numFmtId="0" fontId="42" fillId="49" borderId="2" xfId="0" applyNumberFormat="1" applyFont="1" applyFill="1" applyBorder="1" applyAlignment="1" applyProtection="1">
      <alignment horizontal="center"/>
    </xf>
    <xf numFmtId="0" fontId="42" fillId="52" borderId="2" xfId="0" applyFont="1" applyFill="1" applyBorder="1" applyAlignment="1">
      <alignment horizontal="center"/>
    </xf>
    <xf numFmtId="0" fontId="0" fillId="50" borderId="2" xfId="0" applyNumberFormat="1" applyFont="1" applyFill="1" applyBorder="1" applyAlignment="1" applyProtection="1">
      <alignment horizontal="center"/>
    </xf>
    <xf numFmtId="0" fontId="42" fillId="51" borderId="2" xfId="0" applyFont="1" applyFill="1" applyBorder="1" applyAlignment="1">
      <alignment horizontal="center"/>
    </xf>
    <xf numFmtId="0" fontId="42" fillId="49" borderId="4" xfId="0" applyNumberFormat="1" applyFont="1" applyFill="1" applyBorder="1" applyAlignment="1" applyProtection="1">
      <alignment horizontal="center"/>
    </xf>
    <xf numFmtId="0" fontId="42" fillId="47" borderId="4" xfId="0" applyFont="1" applyFill="1" applyBorder="1" applyAlignment="1">
      <alignment horizontal="center"/>
    </xf>
    <xf numFmtId="0" fontId="42" fillId="52" borderId="4" xfId="0" applyFont="1" applyFill="1" applyBorder="1" applyAlignment="1">
      <alignment horizontal="center"/>
    </xf>
    <xf numFmtId="0" fontId="10" fillId="48" borderId="27" xfId="0" applyFont="1" applyFill="1" applyBorder="1" applyAlignment="1">
      <alignment horizontal="center" wrapText="1"/>
    </xf>
    <xf numFmtId="0" fontId="0" fillId="0" borderId="1" xfId="1" applyFont="1" applyBorder="1" applyAlignment="1">
      <alignment vertical="center"/>
    </xf>
    <xf numFmtId="0" fontId="8" fillId="3" borderId="6" xfId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35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/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0" fillId="54" borderId="2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14" fontId="0" fillId="0" borderId="4" xfId="0" applyNumberFormat="1" applyFont="1" applyFill="1" applyBorder="1" applyAlignment="1">
      <alignment horizontal="center"/>
    </xf>
    <xf numFmtId="0" fontId="0" fillId="5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42" fillId="45" borderId="2" xfId="0" applyFont="1" applyFill="1" applyBorder="1" applyAlignment="1">
      <alignment horizontal="center" vertical="center"/>
    </xf>
    <xf numFmtId="0" fontId="0" fillId="6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0" fillId="6" borderId="4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0" fillId="0" borderId="0" xfId="1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36" xfId="0" applyBorder="1"/>
    <xf numFmtId="0" fontId="0" fillId="0" borderId="37" xfId="0" applyBorder="1"/>
    <xf numFmtId="0" fontId="0" fillId="6" borderId="0" xfId="1" applyFont="1" applyFill="1" applyAlignment="1">
      <alignment horizontal="center" vertical="center"/>
    </xf>
    <xf numFmtId="0" fontId="4" fillId="6" borderId="0" xfId="1" applyFont="1" applyFill="1" applyBorder="1" applyAlignment="1">
      <alignment horizontal="center" vertical="center"/>
    </xf>
    <xf numFmtId="0" fontId="0" fillId="6" borderId="0" xfId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4" fillId="0" borderId="28" xfId="0" applyFont="1" applyBorder="1"/>
    <xf numFmtId="0" fontId="4" fillId="0" borderId="28" xfId="0" applyFont="1" applyBorder="1" applyAlignment="1">
      <alignment horizontal="center"/>
    </xf>
    <xf numFmtId="0" fontId="4" fillId="0" borderId="32" xfId="0" applyFont="1" applyBorder="1"/>
    <xf numFmtId="0" fontId="4" fillId="2" borderId="31" xfId="0" applyFont="1" applyFill="1" applyBorder="1"/>
    <xf numFmtId="0" fontId="4" fillId="2" borderId="28" xfId="0" applyFont="1" applyFill="1" applyBorder="1"/>
    <xf numFmtId="0" fontId="4" fillId="0" borderId="31" xfId="0" applyFont="1" applyBorder="1"/>
    <xf numFmtId="0" fontId="4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0" borderId="33" xfId="0" applyFont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 applyAlignment="1">
      <alignment horizontal="center"/>
    </xf>
    <xf numFmtId="0" fontId="4" fillId="2" borderId="33" xfId="0" applyFont="1" applyFill="1" applyBorder="1"/>
    <xf numFmtId="0" fontId="4" fillId="0" borderId="29" xfId="0" applyFont="1" applyBorder="1" applyAlignment="1">
      <alignment horizontal="center"/>
    </xf>
    <xf numFmtId="0" fontId="4" fillId="0" borderId="0" xfId="0" applyFont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" xfId="1" applyFont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2" fillId="45" borderId="3" xfId="0" applyFont="1" applyFill="1" applyBorder="1" applyAlignment="1">
      <alignment horizontal="center" vertical="center"/>
    </xf>
    <xf numFmtId="0" fontId="42" fillId="45" borderId="26" xfId="0" applyFont="1" applyFill="1" applyBorder="1" applyAlignment="1">
      <alignment horizontal="center" vertical="center"/>
    </xf>
    <xf numFmtId="0" fontId="42" fillId="45" borderId="8" xfId="0" applyFont="1" applyFill="1" applyBorder="1" applyAlignment="1">
      <alignment horizontal="center" vertical="center"/>
    </xf>
    <xf numFmtId="0" fontId="0" fillId="44" borderId="3" xfId="0" applyFont="1" applyFill="1" applyBorder="1" applyAlignment="1">
      <alignment horizontal="center" vertical="center"/>
    </xf>
    <xf numFmtId="0" fontId="0" fillId="44" borderId="26" xfId="0" applyFont="1" applyFill="1" applyBorder="1" applyAlignment="1">
      <alignment horizontal="center" vertical="center"/>
    </xf>
    <xf numFmtId="0" fontId="0" fillId="44" borderId="8" xfId="0" applyFont="1" applyFill="1" applyBorder="1" applyAlignment="1">
      <alignment horizontal="center" vertical="center"/>
    </xf>
    <xf numFmtId="0" fontId="42" fillId="51" borderId="3" xfId="0" applyFont="1" applyFill="1" applyBorder="1" applyAlignment="1">
      <alignment horizontal="center"/>
    </xf>
    <xf numFmtId="0" fontId="42" fillId="51" borderId="26" xfId="0" applyFont="1" applyFill="1" applyBorder="1" applyAlignment="1">
      <alignment horizontal="center"/>
    </xf>
    <xf numFmtId="0" fontId="42" fillId="51" borderId="8" xfId="0" applyFont="1" applyFill="1" applyBorder="1" applyAlignment="1">
      <alignment horizontal="center"/>
    </xf>
    <xf numFmtId="0" fontId="42" fillId="52" borderId="3" xfId="0" applyFont="1" applyFill="1" applyBorder="1" applyAlignment="1">
      <alignment horizontal="center"/>
    </xf>
    <xf numFmtId="0" fontId="42" fillId="52" borderId="26" xfId="0" applyFont="1" applyFill="1" applyBorder="1" applyAlignment="1">
      <alignment horizontal="center"/>
    </xf>
    <xf numFmtId="0" fontId="42" fillId="52" borderId="8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4" borderId="3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42" fillId="49" borderId="3" xfId="0" applyFont="1" applyFill="1" applyBorder="1" applyAlignment="1">
      <alignment horizontal="center"/>
    </xf>
    <xf numFmtId="0" fontId="42" fillId="49" borderId="26" xfId="0" applyFont="1" applyFill="1" applyBorder="1" applyAlignment="1">
      <alignment horizontal="center"/>
    </xf>
    <xf numFmtId="0" fontId="42" fillId="49" borderId="8" xfId="0" applyFont="1" applyFill="1" applyBorder="1" applyAlignment="1">
      <alignment horizontal="center"/>
    </xf>
    <xf numFmtId="0" fontId="0" fillId="9" borderId="3" xfId="0" applyFont="1" applyFill="1" applyBorder="1" applyAlignment="1">
      <alignment horizontal="center" vertical="center"/>
    </xf>
    <xf numFmtId="0" fontId="0" fillId="9" borderId="26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42" fillId="46" borderId="3" xfId="0" applyFont="1" applyFill="1" applyBorder="1" applyAlignment="1">
      <alignment horizontal="center" vertical="center"/>
    </xf>
    <xf numFmtId="0" fontId="42" fillId="46" borderId="26" xfId="0" applyFont="1" applyFill="1" applyBorder="1" applyAlignment="1">
      <alignment horizontal="center" vertical="center"/>
    </xf>
    <xf numFmtId="0" fontId="42" fillId="46" borderId="8" xfId="0" applyFont="1" applyFill="1" applyBorder="1" applyAlignment="1">
      <alignment horizontal="center" vertical="center"/>
    </xf>
    <xf numFmtId="0" fontId="0" fillId="50" borderId="3" xfId="0" applyFont="1" applyFill="1" applyBorder="1" applyAlignment="1">
      <alignment horizontal="center"/>
    </xf>
    <xf numFmtId="0" fontId="0" fillId="50" borderId="26" xfId="0" applyFont="1" applyFill="1" applyBorder="1" applyAlignment="1">
      <alignment horizontal="center"/>
    </xf>
    <xf numFmtId="0" fontId="0" fillId="50" borderId="8" xfId="0" applyFont="1" applyFill="1" applyBorder="1" applyAlignment="1">
      <alignment horizontal="center"/>
    </xf>
    <xf numFmtId="0" fontId="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5" builtinId="3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3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1"/>
    <cellStyle name="Normal 2 2" xfId="2"/>
    <cellStyle name="Normal 2 3" xfId="4"/>
    <cellStyle name="Note" xfId="20" builtinId="10" customBuiltin="1"/>
    <cellStyle name="Output" xfId="15" builtinId="21" customBuiltin="1"/>
    <cellStyle name="Title" xfId="6" builtinId="15" customBuiltin="1"/>
    <cellStyle name="Total" xfId="22" builtinId="25" customBuiltin="1"/>
    <cellStyle name="Warning Text" xfId="19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RKARIA/SHARED/1%20lab%20data/Mayo%20GBM%20National%20Resource/Final%20Excel%20sheets/TMA%202016%20St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data"/>
      <sheetName val="PDX Genotype"/>
      <sheetName val="PDX Phenotype"/>
      <sheetName val="PDX Invasiveness"/>
      <sheetName val="TMA map 2016"/>
      <sheetName val="TMA results"/>
      <sheetName val="PDX clinical"/>
      <sheetName val="NGS Sequencing Platforms"/>
      <sheetName val="STR Data"/>
      <sheetName val="Available PDX Samples"/>
      <sheetName val="LDEV status"/>
    </sheetNames>
    <sheetDataSet>
      <sheetData sheetId="0"/>
      <sheetData sheetId="1"/>
      <sheetData sheetId="2"/>
      <sheetData sheetId="3"/>
      <sheetData sheetId="4">
        <row r="41">
          <cell r="C41" t="str">
            <v>GBM Line</v>
          </cell>
          <cell r="D41" t="str">
            <v>TMA sample name</v>
          </cell>
          <cell r="E41" t="str">
            <v>Position on block</v>
          </cell>
        </row>
        <row r="42">
          <cell r="C42">
            <v>3</v>
          </cell>
          <cell r="D42" t="str">
            <v>3-1</v>
          </cell>
          <cell r="E42" t="str">
            <v>A1, B1, B2</v>
          </cell>
        </row>
        <row r="43">
          <cell r="C43">
            <v>3</v>
          </cell>
          <cell r="D43" t="str">
            <v>3-2</v>
          </cell>
          <cell r="E43" t="str">
            <v>I7, J7, J8</v>
          </cell>
        </row>
        <row r="44">
          <cell r="C44">
            <v>5</v>
          </cell>
          <cell r="D44" t="str">
            <v>5-1</v>
          </cell>
          <cell r="E44" t="str">
            <v>A2, A3, B3</v>
          </cell>
        </row>
        <row r="45">
          <cell r="C45">
            <v>5</v>
          </cell>
          <cell r="D45" t="str">
            <v>5-2</v>
          </cell>
          <cell r="E45" t="str">
            <v>I8, I9, J9</v>
          </cell>
        </row>
        <row r="46">
          <cell r="C46">
            <v>6</v>
          </cell>
          <cell r="D46" t="str">
            <v>6-1</v>
          </cell>
          <cell r="E46" t="str">
            <v>A4, B4, B5</v>
          </cell>
        </row>
        <row r="47">
          <cell r="C47">
            <v>6</v>
          </cell>
          <cell r="D47" t="str">
            <v>6-2</v>
          </cell>
          <cell r="E47" t="str">
            <v>I10,J10,J11</v>
          </cell>
        </row>
        <row r="48">
          <cell r="C48">
            <v>8</v>
          </cell>
          <cell r="D48" t="str">
            <v>8-1</v>
          </cell>
          <cell r="E48" t="str">
            <v>A5, A6, B6</v>
          </cell>
        </row>
        <row r="49">
          <cell r="C49">
            <v>8</v>
          </cell>
          <cell r="D49" t="str">
            <v>8-2</v>
          </cell>
          <cell r="E49" t="str">
            <v>I11,I12,J12</v>
          </cell>
        </row>
        <row r="50">
          <cell r="C50">
            <v>9</v>
          </cell>
          <cell r="D50" t="str">
            <v>9-1</v>
          </cell>
          <cell r="E50" t="str">
            <v>A7, B7, B8</v>
          </cell>
        </row>
        <row r="51">
          <cell r="C51">
            <v>9</v>
          </cell>
          <cell r="D51" t="str">
            <v>9-2</v>
          </cell>
          <cell r="E51" t="str">
            <v>I13,J13,J14</v>
          </cell>
        </row>
        <row r="52">
          <cell r="C52">
            <v>10</v>
          </cell>
          <cell r="D52" t="str">
            <v>10-2</v>
          </cell>
          <cell r="E52" t="str">
            <v>I14,J14,J15</v>
          </cell>
        </row>
        <row r="53">
          <cell r="C53">
            <v>10</v>
          </cell>
          <cell r="D53" t="str">
            <v>10-1</v>
          </cell>
          <cell r="E53" t="str">
            <v>A8, A9, B9</v>
          </cell>
        </row>
        <row r="54">
          <cell r="C54">
            <v>12</v>
          </cell>
          <cell r="D54" t="str">
            <v>12-1</v>
          </cell>
          <cell r="E54" t="str">
            <v>A10,B10,B11</v>
          </cell>
        </row>
        <row r="55">
          <cell r="C55">
            <v>12</v>
          </cell>
          <cell r="D55" t="str">
            <v>12-2</v>
          </cell>
          <cell r="E55" t="str">
            <v>I1, J1, J2</v>
          </cell>
        </row>
        <row r="56">
          <cell r="C56">
            <v>14</v>
          </cell>
          <cell r="D56" t="str">
            <v>14-1</v>
          </cell>
          <cell r="E56" t="str">
            <v>A11,A12,B12</v>
          </cell>
        </row>
        <row r="57">
          <cell r="C57">
            <v>14</v>
          </cell>
          <cell r="D57" t="str">
            <v>14-2</v>
          </cell>
          <cell r="E57" t="str">
            <v>I2, I3, J3</v>
          </cell>
        </row>
        <row r="58">
          <cell r="C58">
            <v>15</v>
          </cell>
          <cell r="D58" t="str">
            <v>15-1</v>
          </cell>
          <cell r="E58" t="str">
            <v>A13,B13,B14</v>
          </cell>
        </row>
        <row r="59">
          <cell r="C59">
            <v>15</v>
          </cell>
          <cell r="D59" t="str">
            <v>15-2</v>
          </cell>
          <cell r="E59" t="str">
            <v>I4, J4, J5</v>
          </cell>
        </row>
        <row r="60">
          <cell r="C60">
            <v>16</v>
          </cell>
          <cell r="D60" t="str">
            <v>16-1</v>
          </cell>
          <cell r="E60" t="str">
            <v>A14,A15,B15</v>
          </cell>
        </row>
        <row r="61">
          <cell r="C61">
            <v>16</v>
          </cell>
          <cell r="D61" t="str">
            <v>16-2</v>
          </cell>
          <cell r="E61" t="str">
            <v>I5, I6, J6</v>
          </cell>
        </row>
        <row r="62">
          <cell r="C62">
            <v>22</v>
          </cell>
          <cell r="D62" t="str">
            <v>22-1</v>
          </cell>
          <cell r="E62" t="str">
            <v>C1, D1, D2</v>
          </cell>
        </row>
        <row r="63">
          <cell r="C63">
            <v>22</v>
          </cell>
          <cell r="D63" t="str">
            <v>22-2</v>
          </cell>
          <cell r="E63" t="str">
            <v>K7, L7, L8</v>
          </cell>
        </row>
        <row r="64">
          <cell r="C64">
            <v>26</v>
          </cell>
          <cell r="D64" t="str">
            <v>26-1</v>
          </cell>
          <cell r="E64" t="str">
            <v>C2, C3, D3</v>
          </cell>
        </row>
        <row r="65">
          <cell r="C65">
            <v>26</v>
          </cell>
          <cell r="D65" t="str">
            <v>26-2</v>
          </cell>
          <cell r="E65" t="str">
            <v>K8, K9, L9</v>
          </cell>
        </row>
        <row r="66">
          <cell r="C66" t="str">
            <v>28T</v>
          </cell>
          <cell r="D66" t="str">
            <v>28-1</v>
          </cell>
          <cell r="E66" t="str">
            <v>C4, D4, D5</v>
          </cell>
        </row>
        <row r="67">
          <cell r="C67" t="str">
            <v>28T</v>
          </cell>
          <cell r="D67" t="str">
            <v>28-2</v>
          </cell>
          <cell r="E67" t="str">
            <v>K10,L10,L11</v>
          </cell>
        </row>
        <row r="68">
          <cell r="C68">
            <v>36</v>
          </cell>
          <cell r="D68" t="str">
            <v>36-1</v>
          </cell>
          <cell r="E68" t="str">
            <v>C5, C6, D6</v>
          </cell>
        </row>
        <row r="69">
          <cell r="C69">
            <v>36</v>
          </cell>
          <cell r="D69" t="str">
            <v>36-2</v>
          </cell>
          <cell r="E69" t="str">
            <v>K11,K12,L12</v>
          </cell>
        </row>
        <row r="70">
          <cell r="C70">
            <v>38</v>
          </cell>
          <cell r="D70" t="str">
            <v>38-1</v>
          </cell>
          <cell r="E70" t="str">
            <v>C7, D7, D8</v>
          </cell>
        </row>
        <row r="71">
          <cell r="C71">
            <v>38</v>
          </cell>
          <cell r="D71" t="str">
            <v>38-2</v>
          </cell>
          <cell r="E71" t="str">
            <v>X11,W12,X12</v>
          </cell>
        </row>
        <row r="72">
          <cell r="C72">
            <v>39</v>
          </cell>
          <cell r="D72" t="str">
            <v>39-1</v>
          </cell>
          <cell r="E72" t="str">
            <v>C8, C9, D9</v>
          </cell>
        </row>
        <row r="73">
          <cell r="C73">
            <v>39</v>
          </cell>
          <cell r="D73" t="str">
            <v>39-2</v>
          </cell>
          <cell r="E73" t="str">
            <v>K14, K15, L15</v>
          </cell>
        </row>
        <row r="74">
          <cell r="C74">
            <v>40</v>
          </cell>
          <cell r="D74" t="str">
            <v>40-1</v>
          </cell>
          <cell r="E74" t="str">
            <v>U7, V7, V8</v>
          </cell>
        </row>
        <row r="75">
          <cell r="C75">
            <v>40</v>
          </cell>
          <cell r="D75" t="str">
            <v>40-2</v>
          </cell>
          <cell r="E75" t="str">
            <v>K1, L1, L2</v>
          </cell>
        </row>
        <row r="76">
          <cell r="C76">
            <v>43</v>
          </cell>
          <cell r="D76" t="str">
            <v>43-1</v>
          </cell>
          <cell r="E76" t="str">
            <v>C11, C12, D12</v>
          </cell>
        </row>
        <row r="77">
          <cell r="C77">
            <v>43</v>
          </cell>
          <cell r="D77" t="str">
            <v>43-2</v>
          </cell>
          <cell r="E77" t="str">
            <v>K2, K3, L3</v>
          </cell>
        </row>
        <row r="78">
          <cell r="C78">
            <v>44</v>
          </cell>
          <cell r="D78" t="str">
            <v>44-1</v>
          </cell>
          <cell r="E78" t="str">
            <v>C13,D13,D14</v>
          </cell>
        </row>
        <row r="79">
          <cell r="C79">
            <v>44</v>
          </cell>
          <cell r="D79" t="str">
            <v>44-2</v>
          </cell>
          <cell r="E79" t="str">
            <v>K4, L4, L5</v>
          </cell>
        </row>
        <row r="80">
          <cell r="C80">
            <v>46</v>
          </cell>
          <cell r="D80" t="str">
            <v>46-1</v>
          </cell>
          <cell r="E80" t="str">
            <v>C14,C15,D15</v>
          </cell>
        </row>
        <row r="81">
          <cell r="C81">
            <v>46</v>
          </cell>
          <cell r="D81" t="str">
            <v>46-2</v>
          </cell>
          <cell r="E81" t="str">
            <v>K5, K6, L6</v>
          </cell>
        </row>
        <row r="82">
          <cell r="C82">
            <v>59</v>
          </cell>
          <cell r="D82" t="str">
            <v>59-1</v>
          </cell>
          <cell r="E82" t="str">
            <v>E1, F1, F2</v>
          </cell>
        </row>
        <row r="83">
          <cell r="C83">
            <v>59</v>
          </cell>
          <cell r="D83" t="str">
            <v>59-2</v>
          </cell>
          <cell r="E83" t="str">
            <v>N5,M6,N6</v>
          </cell>
        </row>
        <row r="84">
          <cell r="C84">
            <v>61</v>
          </cell>
          <cell r="D84" t="str">
            <v>61-1</v>
          </cell>
          <cell r="E84" t="str">
            <v>E2,E3,F3</v>
          </cell>
        </row>
        <row r="85">
          <cell r="C85">
            <v>61</v>
          </cell>
          <cell r="D85" t="str">
            <v>61-2</v>
          </cell>
          <cell r="E85" t="str">
            <v>M4,N4,M5</v>
          </cell>
        </row>
        <row r="86">
          <cell r="C86">
            <v>63</v>
          </cell>
          <cell r="D86" t="str">
            <v>63-1</v>
          </cell>
          <cell r="E86" t="str">
            <v>E4,F4,F5</v>
          </cell>
        </row>
        <row r="87">
          <cell r="C87">
            <v>63</v>
          </cell>
          <cell r="D87" t="str">
            <v>63-2</v>
          </cell>
          <cell r="E87" t="str">
            <v>N2,M3,N3</v>
          </cell>
        </row>
        <row r="88">
          <cell r="C88">
            <v>64</v>
          </cell>
          <cell r="D88" t="str">
            <v>64-1</v>
          </cell>
          <cell r="E88" t="str">
            <v>E5,E6,F6</v>
          </cell>
        </row>
        <row r="89">
          <cell r="C89">
            <v>64</v>
          </cell>
          <cell r="D89" t="str">
            <v>64-2</v>
          </cell>
          <cell r="E89" t="str">
            <v>M1,N1,M2</v>
          </cell>
        </row>
        <row r="90">
          <cell r="C90">
            <v>66</v>
          </cell>
          <cell r="D90" t="str">
            <v>66-1</v>
          </cell>
          <cell r="E90" t="str">
            <v>E7,F7,F8</v>
          </cell>
        </row>
        <row r="91">
          <cell r="C91">
            <v>66</v>
          </cell>
          <cell r="D91" t="str">
            <v>66-2</v>
          </cell>
          <cell r="E91" t="str">
            <v>M7,N7,N8</v>
          </cell>
        </row>
        <row r="92">
          <cell r="C92">
            <v>67</v>
          </cell>
          <cell r="D92" t="str">
            <v>67-1</v>
          </cell>
          <cell r="E92" t="str">
            <v>E8,E9,F9</v>
          </cell>
        </row>
        <row r="93">
          <cell r="C93">
            <v>67</v>
          </cell>
          <cell r="D93" t="str">
            <v>67-2</v>
          </cell>
          <cell r="E93" t="str">
            <v>M14,M15,N15</v>
          </cell>
        </row>
        <row r="94">
          <cell r="C94">
            <v>75</v>
          </cell>
          <cell r="D94" t="str">
            <v>75-1</v>
          </cell>
          <cell r="E94" t="str">
            <v>E10,F10,F11</v>
          </cell>
        </row>
        <row r="95">
          <cell r="C95" t="str">
            <v>76P</v>
          </cell>
          <cell r="D95" t="str">
            <v>76-1</v>
          </cell>
          <cell r="E95" t="str">
            <v>E11,E12,F12</v>
          </cell>
        </row>
        <row r="96">
          <cell r="C96" t="str">
            <v>76P</v>
          </cell>
          <cell r="D96" t="str">
            <v>76-2</v>
          </cell>
          <cell r="E96" t="str">
            <v>M10,N10,N11</v>
          </cell>
        </row>
        <row r="97">
          <cell r="C97">
            <v>80</v>
          </cell>
          <cell r="D97" t="str">
            <v>80-1</v>
          </cell>
          <cell r="E97" t="str">
            <v>E13,F13,F14</v>
          </cell>
        </row>
        <row r="98">
          <cell r="C98">
            <v>80</v>
          </cell>
          <cell r="D98" t="str">
            <v>80-2</v>
          </cell>
          <cell r="E98" t="str">
            <v>M11,M12,N12</v>
          </cell>
        </row>
        <row r="99">
          <cell r="C99">
            <v>84</v>
          </cell>
          <cell r="D99" t="str">
            <v>84-1</v>
          </cell>
          <cell r="E99" t="str">
            <v>E14,E15,F15</v>
          </cell>
        </row>
        <row r="100">
          <cell r="C100">
            <v>84</v>
          </cell>
          <cell r="D100" t="str">
            <v>84-2</v>
          </cell>
          <cell r="E100" t="str">
            <v>M13,N13,N14</v>
          </cell>
        </row>
        <row r="101">
          <cell r="C101">
            <v>108</v>
          </cell>
          <cell r="D101" t="str">
            <v>108-1</v>
          </cell>
          <cell r="E101" t="str">
            <v>G1,H1,H2</v>
          </cell>
        </row>
        <row r="102">
          <cell r="C102">
            <v>108</v>
          </cell>
          <cell r="D102" t="str">
            <v>108-2</v>
          </cell>
          <cell r="E102" t="str">
            <v>P4,O5,O6</v>
          </cell>
        </row>
        <row r="103">
          <cell r="C103">
            <v>110</v>
          </cell>
          <cell r="D103" t="str">
            <v>110-1</v>
          </cell>
          <cell r="E103" t="str">
            <v>G4,H4,H5</v>
          </cell>
        </row>
        <row r="104">
          <cell r="C104">
            <v>110</v>
          </cell>
          <cell r="D104" t="str">
            <v>110-2</v>
          </cell>
          <cell r="E104" t="str">
            <v>O13,P13,P14</v>
          </cell>
        </row>
        <row r="105">
          <cell r="C105">
            <v>114</v>
          </cell>
          <cell r="D105" t="str">
            <v>114-1</v>
          </cell>
          <cell r="E105" t="str">
            <v>G5,G6,H6</v>
          </cell>
        </row>
        <row r="106">
          <cell r="C106">
            <v>114</v>
          </cell>
          <cell r="D106" t="str">
            <v>114-2</v>
          </cell>
          <cell r="E106" t="str">
            <v>O14,O15,P15</v>
          </cell>
        </row>
        <row r="107">
          <cell r="C107">
            <v>115</v>
          </cell>
          <cell r="D107" t="str">
            <v>115-1</v>
          </cell>
          <cell r="E107" t="str">
            <v>G7,H7,H8</v>
          </cell>
        </row>
        <row r="108">
          <cell r="C108">
            <v>115</v>
          </cell>
          <cell r="D108" t="str">
            <v>115-2</v>
          </cell>
          <cell r="E108" t="str">
            <v>O3,P3,O4</v>
          </cell>
        </row>
        <row r="109">
          <cell r="C109">
            <v>116</v>
          </cell>
          <cell r="D109" t="str">
            <v>116-1</v>
          </cell>
          <cell r="E109" t="str">
            <v>G8,G9,H9</v>
          </cell>
        </row>
        <row r="110">
          <cell r="C110">
            <v>117</v>
          </cell>
          <cell r="D110" t="str">
            <v>117-1</v>
          </cell>
          <cell r="E110" t="str">
            <v>G10,H10,H11</v>
          </cell>
        </row>
        <row r="111">
          <cell r="C111">
            <v>117</v>
          </cell>
          <cell r="D111" t="str">
            <v>117-2</v>
          </cell>
          <cell r="E111" t="str">
            <v>P1,O2,P2</v>
          </cell>
        </row>
        <row r="112">
          <cell r="C112">
            <v>118</v>
          </cell>
          <cell r="D112" t="str">
            <v>118-1</v>
          </cell>
          <cell r="E112" t="str">
            <v>G11,G12,H12</v>
          </cell>
        </row>
        <row r="113">
          <cell r="C113">
            <v>118</v>
          </cell>
          <cell r="D113" t="str">
            <v>118-2</v>
          </cell>
          <cell r="E113" t="str">
            <v>O1,O9,P9</v>
          </cell>
        </row>
        <row r="114">
          <cell r="C114">
            <v>120</v>
          </cell>
          <cell r="D114" t="str">
            <v>120-1</v>
          </cell>
          <cell r="E114" t="str">
            <v>G13,H13,H14</v>
          </cell>
        </row>
        <row r="115">
          <cell r="C115">
            <v>120</v>
          </cell>
          <cell r="D115" t="str">
            <v>120-2</v>
          </cell>
          <cell r="E115" t="str">
            <v>O10,P10,P11</v>
          </cell>
        </row>
        <row r="116">
          <cell r="C116">
            <v>122</v>
          </cell>
          <cell r="D116" t="str">
            <v>122-1</v>
          </cell>
          <cell r="E116" t="str">
            <v>G14,G15,H15</v>
          </cell>
        </row>
        <row r="117">
          <cell r="C117">
            <v>122</v>
          </cell>
          <cell r="D117" t="str">
            <v>122-2</v>
          </cell>
          <cell r="E117" t="str">
            <v>O11,O12,P12</v>
          </cell>
        </row>
        <row r="118">
          <cell r="C118">
            <v>123</v>
          </cell>
          <cell r="D118" t="str">
            <v>123-1</v>
          </cell>
          <cell r="E118" t="str">
            <v>Q1,R1,R2</v>
          </cell>
        </row>
        <row r="119">
          <cell r="C119">
            <v>123</v>
          </cell>
          <cell r="D119" t="str">
            <v>123-2</v>
          </cell>
          <cell r="E119" t="str">
            <v>S8,S9,T9</v>
          </cell>
        </row>
        <row r="120">
          <cell r="C120">
            <v>125</v>
          </cell>
          <cell r="D120" t="str">
            <v>125-1</v>
          </cell>
          <cell r="E120" t="str">
            <v>Q2,Q3,R3</v>
          </cell>
        </row>
        <row r="121">
          <cell r="C121">
            <v>125</v>
          </cell>
          <cell r="D121" t="str">
            <v>125-2</v>
          </cell>
          <cell r="E121" t="str">
            <v>S10,T10,T11</v>
          </cell>
        </row>
        <row r="122">
          <cell r="C122">
            <v>126</v>
          </cell>
          <cell r="D122" t="str">
            <v>126-1</v>
          </cell>
          <cell r="E122" t="str">
            <v>Q4,R4,Q5</v>
          </cell>
        </row>
        <row r="123">
          <cell r="C123">
            <v>126</v>
          </cell>
          <cell r="D123" t="str">
            <v>126-2</v>
          </cell>
          <cell r="E123" t="str">
            <v>S11,S12,T12</v>
          </cell>
        </row>
        <row r="124">
          <cell r="C124">
            <v>134</v>
          </cell>
          <cell r="D124" t="str">
            <v>134-1</v>
          </cell>
          <cell r="E124" t="str">
            <v>Q6,R5,R6</v>
          </cell>
        </row>
        <row r="125">
          <cell r="C125">
            <v>134</v>
          </cell>
          <cell r="D125" t="str">
            <v>134-2</v>
          </cell>
          <cell r="E125" t="str">
            <v>S13,T13,T14</v>
          </cell>
        </row>
        <row r="126">
          <cell r="C126">
            <v>143</v>
          </cell>
          <cell r="D126" t="str">
            <v>143-1</v>
          </cell>
          <cell r="E126" t="str">
            <v>Q7,Q8,R7</v>
          </cell>
        </row>
        <row r="127">
          <cell r="C127">
            <v>143</v>
          </cell>
          <cell r="D127" t="str">
            <v>143-2</v>
          </cell>
          <cell r="E127" t="str">
            <v>S1,T1,T2</v>
          </cell>
        </row>
        <row r="128">
          <cell r="C128">
            <v>147</v>
          </cell>
          <cell r="D128" t="str">
            <v>147-1</v>
          </cell>
          <cell r="E128" t="str">
            <v>Q9,R8,R9</v>
          </cell>
        </row>
        <row r="129">
          <cell r="C129">
            <v>147</v>
          </cell>
          <cell r="D129" t="str">
            <v>147-2</v>
          </cell>
          <cell r="E129" t="str">
            <v>S2,S3,T3</v>
          </cell>
        </row>
        <row r="130">
          <cell r="C130" t="str">
            <v>148D</v>
          </cell>
          <cell r="D130" t="str">
            <v>148-1</v>
          </cell>
          <cell r="E130" t="str">
            <v>Q10,R10,R11</v>
          </cell>
        </row>
        <row r="131">
          <cell r="C131" t="str">
            <v>148D</v>
          </cell>
          <cell r="D131" t="str">
            <v>148-2</v>
          </cell>
          <cell r="E131" t="str">
            <v>S4,T4,T5</v>
          </cell>
        </row>
        <row r="132">
          <cell r="C132">
            <v>150</v>
          </cell>
          <cell r="D132" t="str">
            <v>150-1</v>
          </cell>
          <cell r="E132" t="str">
            <v>Q11,Q12,R12</v>
          </cell>
        </row>
        <row r="133">
          <cell r="C133">
            <v>150</v>
          </cell>
          <cell r="D133" t="str">
            <v>150-2</v>
          </cell>
          <cell r="E133" t="str">
            <v>S5,S6,T6</v>
          </cell>
        </row>
        <row r="134">
          <cell r="C134" t="str">
            <v>154H</v>
          </cell>
          <cell r="D134" t="str">
            <v>154-1</v>
          </cell>
          <cell r="E134" t="str">
            <v>Q13,R13,R14</v>
          </cell>
        </row>
        <row r="135">
          <cell r="C135" t="str">
            <v>154H</v>
          </cell>
          <cell r="D135" t="str">
            <v>154-2</v>
          </cell>
          <cell r="E135" t="str">
            <v>S7,T7,T8</v>
          </cell>
        </row>
        <row r="136">
          <cell r="C136">
            <v>159</v>
          </cell>
          <cell r="D136" t="str">
            <v>159-1</v>
          </cell>
          <cell r="E136" t="str">
            <v>Q14,Q15,R15</v>
          </cell>
        </row>
        <row r="137">
          <cell r="C137" t="str">
            <v>161B</v>
          </cell>
          <cell r="D137" t="str">
            <v>161-1</v>
          </cell>
          <cell r="E137" t="str">
            <v>S14,S15,T15</v>
          </cell>
        </row>
        <row r="138">
          <cell r="C138" t="str">
            <v>161B</v>
          </cell>
          <cell r="D138" t="str">
            <v xml:space="preserve">161-2 </v>
          </cell>
          <cell r="E138" t="str">
            <v>W13,W14,X13</v>
          </cell>
        </row>
        <row r="139">
          <cell r="C139">
            <v>174</v>
          </cell>
          <cell r="D139" t="str">
            <v>174-1</v>
          </cell>
          <cell r="E139" t="str">
            <v>U1,V1,V2</v>
          </cell>
        </row>
        <row r="140">
          <cell r="C140">
            <v>174</v>
          </cell>
          <cell r="D140" t="str">
            <v>174-2</v>
          </cell>
          <cell r="E140" t="str">
            <v>W10,W11,X10</v>
          </cell>
        </row>
        <row r="141">
          <cell r="C141">
            <v>177</v>
          </cell>
          <cell r="D141" t="str">
            <v>177-1</v>
          </cell>
          <cell r="E141" t="str">
            <v>U2,U3,V3</v>
          </cell>
        </row>
        <row r="142">
          <cell r="C142">
            <v>177</v>
          </cell>
          <cell r="D142" t="str">
            <v>177-2</v>
          </cell>
          <cell r="E142" t="str">
            <v>X8,W9,X9</v>
          </cell>
        </row>
        <row r="143">
          <cell r="C143">
            <v>181</v>
          </cell>
          <cell r="D143" t="str">
            <v>181-1</v>
          </cell>
          <cell r="E143" t="str">
            <v>W7,W8,X7</v>
          </cell>
        </row>
        <row r="144">
          <cell r="C144">
            <v>181</v>
          </cell>
          <cell r="D144" t="str">
            <v>181-2</v>
          </cell>
          <cell r="E144" t="str">
            <v>W6,W7,X7</v>
          </cell>
        </row>
        <row r="145">
          <cell r="C145">
            <v>182</v>
          </cell>
          <cell r="D145" t="str">
            <v>182-1</v>
          </cell>
          <cell r="E145" t="str">
            <v>U5,U6,V6</v>
          </cell>
        </row>
        <row r="146">
          <cell r="C146">
            <v>182</v>
          </cell>
          <cell r="D146" t="str">
            <v>182-2</v>
          </cell>
          <cell r="E146" t="str">
            <v>W1,X1,X2</v>
          </cell>
        </row>
        <row r="147">
          <cell r="C147" t="str">
            <v>184A</v>
          </cell>
          <cell r="D147" t="str">
            <v xml:space="preserve">184-1 </v>
          </cell>
          <cell r="E147" t="str">
            <v>U10,V10,V11</v>
          </cell>
        </row>
        <row r="148">
          <cell r="C148">
            <v>184</v>
          </cell>
          <cell r="D148" t="str">
            <v>184-2</v>
          </cell>
          <cell r="E148" t="str">
            <v>W2,W3,X3</v>
          </cell>
        </row>
        <row r="149">
          <cell r="C149">
            <v>187</v>
          </cell>
          <cell r="D149" t="str">
            <v>187-1</v>
          </cell>
          <cell r="E149" t="str">
            <v>U11,U12,V12</v>
          </cell>
        </row>
        <row r="150">
          <cell r="C150">
            <v>187</v>
          </cell>
          <cell r="D150" t="str">
            <v>187-2</v>
          </cell>
          <cell r="E150" t="str">
            <v>W4,X4,X5</v>
          </cell>
        </row>
        <row r="151">
          <cell r="C151">
            <v>192</v>
          </cell>
          <cell r="D151" t="str">
            <v>192-1</v>
          </cell>
          <cell r="E151" t="str">
            <v>U13,V13,V14</v>
          </cell>
        </row>
        <row r="152">
          <cell r="C152">
            <v>195</v>
          </cell>
          <cell r="D152" t="str">
            <v>195-1</v>
          </cell>
          <cell r="E152" t="str">
            <v>U14,U15,V15</v>
          </cell>
        </row>
        <row r="153">
          <cell r="C153">
            <v>195</v>
          </cell>
          <cell r="D153" t="str">
            <v>195-2</v>
          </cell>
          <cell r="E153" t="str">
            <v>W5,W6,X6</v>
          </cell>
        </row>
        <row r="154">
          <cell r="D154" t="str">
            <v>norm hum1</v>
          </cell>
          <cell r="E154" t="str">
            <v>O7,O8,P8</v>
          </cell>
        </row>
        <row r="155">
          <cell r="D155" t="str">
            <v>norm hum2</v>
          </cell>
          <cell r="E155" t="str">
            <v>C10,D10,D11</v>
          </cell>
        </row>
        <row r="156">
          <cell r="C156" t="str">
            <v>normal mouse</v>
          </cell>
          <cell r="D156" t="str">
            <v>normal mouse</v>
          </cell>
          <cell r="E156" t="str">
            <v>G2,G3,H3</v>
          </cell>
        </row>
        <row r="157">
          <cell r="C157" t="str">
            <v>tonsil</v>
          </cell>
          <cell r="D157" t="str">
            <v>tonsil</v>
          </cell>
          <cell r="E157" t="str">
            <v>O6,P6,P7</v>
          </cell>
        </row>
        <row r="158">
          <cell r="C158" t="str">
            <v>IDH-1</v>
          </cell>
          <cell r="D158" t="str">
            <v>IDH-1</v>
          </cell>
          <cell r="E158" t="str">
            <v>U8,U9,V9</v>
          </cell>
        </row>
        <row r="159">
          <cell r="C159" t="str">
            <v>ATRX-/IDH-</v>
          </cell>
          <cell r="D159" t="str">
            <v>ATRX-/IDH-</v>
          </cell>
          <cell r="E159" t="str">
            <v>K13,L13,L14</v>
          </cell>
        </row>
        <row r="160">
          <cell r="C160" t="str">
            <v>liver</v>
          </cell>
          <cell r="D160" t="str">
            <v>liver</v>
          </cell>
          <cell r="E160" t="str">
            <v>X14,X15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iology.arizona.edu/human_bio/activities/blackett2/str_codis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D138"/>
  <sheetViews>
    <sheetView zoomScaleNormal="100" workbookViewId="0">
      <pane xSplit="1" topLeftCell="B1" activePane="topRight" state="frozen"/>
      <selection activeCell="A2" sqref="A2"/>
      <selection pane="topRight" activeCell="A71" sqref="A71:XFD73"/>
    </sheetView>
  </sheetViews>
  <sheetFormatPr defaultRowHeight="12.75" x14ac:dyDescent="0.2"/>
  <cols>
    <col min="1" max="1" width="11.85546875" style="17" customWidth="1"/>
    <col min="2" max="2" width="10.140625" style="17" customWidth="1"/>
    <col min="3" max="3" width="11.85546875" style="70" customWidth="1"/>
    <col min="4" max="4" width="22.5703125" style="17" customWidth="1"/>
    <col min="5" max="5" width="35.7109375" style="17" customWidth="1"/>
    <col min="6" max="6" width="8.28515625" style="15" customWidth="1"/>
    <col min="7" max="8" width="14.140625" style="16" customWidth="1"/>
    <col min="9" max="9" width="20.5703125" style="17" bestFit="1" customWidth="1"/>
    <col min="10" max="10" width="14.28515625" style="17" bestFit="1" customWidth="1"/>
    <col min="11" max="12" width="13.85546875" style="17" customWidth="1"/>
    <col min="13" max="13" width="8.7109375" style="17" customWidth="1"/>
    <col min="14" max="14" width="10.140625" style="17" customWidth="1"/>
    <col min="15" max="15" width="8.140625" style="17" customWidth="1"/>
    <col min="16" max="16" width="7.28515625" style="17" customWidth="1"/>
    <col min="17" max="17" width="7.42578125" style="18" customWidth="1"/>
    <col min="18" max="21" width="11.42578125" style="18" customWidth="1"/>
    <col min="22" max="22" width="15" style="19" customWidth="1"/>
    <col min="23" max="23" width="14.85546875" style="18" customWidth="1"/>
    <col min="24" max="24" width="12.28515625" style="18" customWidth="1"/>
    <col min="25" max="25" width="16.28515625" style="18" customWidth="1"/>
    <col min="26" max="28" width="10.5703125" style="18" customWidth="1"/>
    <col min="29" max="33" width="11.7109375" style="18" customWidth="1"/>
    <col min="34" max="34" width="14.7109375" style="18" customWidth="1"/>
    <col min="35" max="35" width="14.7109375" style="17" customWidth="1"/>
    <col min="36" max="36" width="14.7109375" style="18" customWidth="1"/>
    <col min="37" max="37" width="12.42578125" style="18" customWidth="1"/>
    <col min="38" max="16384" width="9.140625" style="18"/>
  </cols>
  <sheetData>
    <row r="1" spans="1:37" x14ac:dyDescent="0.2">
      <c r="A1" s="356" t="s">
        <v>1483</v>
      </c>
      <c r="B1" s="296"/>
      <c r="F1" s="15" t="s">
        <v>1519</v>
      </c>
    </row>
    <row r="2" spans="1:37" ht="55.5" customHeight="1" x14ac:dyDescent="0.2">
      <c r="A2" s="330" t="s">
        <v>1484</v>
      </c>
      <c r="B2" s="14"/>
      <c r="C2" s="14"/>
      <c r="D2" s="14"/>
      <c r="E2" s="14"/>
      <c r="G2" s="254" t="s">
        <v>1137</v>
      </c>
      <c r="H2" s="254" t="s">
        <v>1136</v>
      </c>
      <c r="I2" s="403" t="s">
        <v>1323</v>
      </c>
      <c r="J2" s="403"/>
      <c r="K2" s="255" t="s">
        <v>1138</v>
      </c>
      <c r="L2" s="254" t="s">
        <v>1139</v>
      </c>
      <c r="M2" s="401" t="s">
        <v>1259</v>
      </c>
      <c r="N2" s="401"/>
      <c r="O2" s="401"/>
      <c r="R2" s="211"/>
      <c r="S2" s="211"/>
      <c r="T2" s="315"/>
      <c r="U2" s="315"/>
      <c r="V2" s="402" t="s">
        <v>1260</v>
      </c>
      <c r="W2" s="402"/>
      <c r="X2" s="402"/>
      <c r="AK2" s="231" t="s">
        <v>1142</v>
      </c>
    </row>
    <row r="3" spans="1:37" s="28" customFormat="1" ht="37.5" customHeight="1" x14ac:dyDescent="0.2">
      <c r="A3" s="331" t="s">
        <v>0</v>
      </c>
      <c r="B3" s="355" t="s">
        <v>1</v>
      </c>
      <c r="C3" s="22" t="s">
        <v>2</v>
      </c>
      <c r="D3" s="24" t="s">
        <v>3</v>
      </c>
      <c r="E3" s="329" t="s">
        <v>1319</v>
      </c>
      <c r="F3" s="23" t="s">
        <v>4</v>
      </c>
      <c r="G3" s="23" t="s">
        <v>5</v>
      </c>
      <c r="H3" s="23" t="s">
        <v>5</v>
      </c>
      <c r="I3" s="24" t="s">
        <v>6</v>
      </c>
      <c r="J3" s="24" t="s">
        <v>1315</v>
      </c>
      <c r="K3" s="24" t="s">
        <v>7</v>
      </c>
      <c r="L3" s="24" t="s">
        <v>7</v>
      </c>
      <c r="M3" s="21" t="s">
        <v>8</v>
      </c>
      <c r="N3" s="21" t="s">
        <v>9</v>
      </c>
      <c r="O3" s="21" t="s">
        <v>10</v>
      </c>
      <c r="P3" s="1" t="s">
        <v>14</v>
      </c>
      <c r="Q3" s="1" t="s">
        <v>15</v>
      </c>
      <c r="R3" s="1" t="s">
        <v>16</v>
      </c>
      <c r="S3" s="1" t="s">
        <v>1370</v>
      </c>
      <c r="T3" s="1" t="s">
        <v>1459</v>
      </c>
      <c r="U3" s="1" t="s">
        <v>1371</v>
      </c>
      <c r="V3" s="1" t="s">
        <v>11</v>
      </c>
      <c r="W3" s="1" t="s">
        <v>12</v>
      </c>
      <c r="X3" s="1" t="s">
        <v>13</v>
      </c>
      <c r="Y3" s="27" t="s">
        <v>98</v>
      </c>
      <c r="Z3" s="25" t="s">
        <v>54</v>
      </c>
      <c r="AA3" s="26" t="s">
        <v>55</v>
      </c>
      <c r="AB3" s="25" t="s">
        <v>56</v>
      </c>
      <c r="AC3" s="26" t="s">
        <v>57</v>
      </c>
      <c r="AD3" s="26" t="s">
        <v>89</v>
      </c>
      <c r="AE3" s="26" t="s">
        <v>88</v>
      </c>
      <c r="AF3" s="26" t="s">
        <v>86</v>
      </c>
      <c r="AG3" s="26" t="s">
        <v>87</v>
      </c>
      <c r="AH3" s="26" t="s">
        <v>394</v>
      </c>
      <c r="AI3" s="26" t="s">
        <v>90</v>
      </c>
      <c r="AJ3" s="26" t="s">
        <v>91</v>
      </c>
      <c r="AK3" s="26" t="s">
        <v>85</v>
      </c>
    </row>
    <row r="4" spans="1:37" x14ac:dyDescent="0.2">
      <c r="A4" s="29">
        <v>3</v>
      </c>
      <c r="B4" s="29" t="s">
        <v>38</v>
      </c>
      <c r="C4" s="2">
        <v>2000</v>
      </c>
      <c r="D4" s="29" t="s">
        <v>1303</v>
      </c>
      <c r="E4" s="274" t="s">
        <v>1299</v>
      </c>
      <c r="F4" s="30" t="s">
        <v>39</v>
      </c>
      <c r="G4" s="79" t="s">
        <v>61</v>
      </c>
      <c r="H4" s="79" t="s">
        <v>61</v>
      </c>
      <c r="I4" s="79" t="s">
        <v>1307</v>
      </c>
      <c r="J4" s="30" t="s">
        <v>45</v>
      </c>
      <c r="K4" s="29" t="s">
        <v>40</v>
      </c>
      <c r="L4" s="29" t="s">
        <v>40</v>
      </c>
      <c r="M4" s="29" t="s">
        <v>41</v>
      </c>
      <c r="N4" s="29" t="s">
        <v>42</v>
      </c>
      <c r="O4" s="29" t="s">
        <v>42</v>
      </c>
      <c r="P4" s="31">
        <v>30</v>
      </c>
      <c r="Q4" s="31" t="s">
        <v>43</v>
      </c>
      <c r="R4" s="31">
        <v>83</v>
      </c>
      <c r="S4" s="31">
        <v>82</v>
      </c>
      <c r="T4" s="81" t="s">
        <v>1372</v>
      </c>
      <c r="U4" s="31">
        <v>2010</v>
      </c>
      <c r="V4" s="31">
        <v>2</v>
      </c>
      <c r="W4" s="31">
        <v>2</v>
      </c>
      <c r="X4" s="81" t="s">
        <v>61</v>
      </c>
      <c r="Y4" s="3" t="s">
        <v>92</v>
      </c>
      <c r="Z4" s="30" t="s">
        <v>58</v>
      </c>
      <c r="AA4" s="30" t="s">
        <v>58</v>
      </c>
      <c r="AB4" s="30" t="s">
        <v>58</v>
      </c>
      <c r="AC4" s="30"/>
      <c r="AD4" s="79" t="s">
        <v>58</v>
      </c>
      <c r="AE4" s="79" t="s">
        <v>58</v>
      </c>
      <c r="AF4" s="79" t="s">
        <v>58</v>
      </c>
      <c r="AG4" s="79" t="s">
        <v>59</v>
      </c>
      <c r="AH4" s="79" t="s">
        <v>1129</v>
      </c>
      <c r="AI4" s="79" t="s">
        <v>59</v>
      </c>
      <c r="AJ4" s="79" t="s">
        <v>58</v>
      </c>
      <c r="AK4" s="30"/>
    </row>
    <row r="5" spans="1:37" x14ac:dyDescent="0.2">
      <c r="A5" s="32">
        <v>5</v>
      </c>
      <c r="B5" s="32" t="s">
        <v>38</v>
      </c>
      <c r="C5" s="4">
        <v>2000</v>
      </c>
      <c r="D5" s="32" t="s">
        <v>1304</v>
      </c>
      <c r="E5" s="275" t="s">
        <v>1299</v>
      </c>
      <c r="F5" s="33" t="s">
        <v>40</v>
      </c>
      <c r="G5" s="32" t="s">
        <v>44</v>
      </c>
      <c r="H5" s="86" t="s">
        <v>44</v>
      </c>
      <c r="I5" s="32" t="s">
        <v>1308</v>
      </c>
      <c r="J5" s="32" t="s">
        <v>45</v>
      </c>
      <c r="K5" s="32" t="s">
        <v>40</v>
      </c>
      <c r="L5" s="32" t="s">
        <v>40</v>
      </c>
      <c r="M5" s="32" t="s">
        <v>46</v>
      </c>
      <c r="N5" s="32" t="s">
        <v>42</v>
      </c>
      <c r="O5" s="32" t="s">
        <v>42</v>
      </c>
      <c r="P5" s="34">
        <v>20</v>
      </c>
      <c r="Q5" s="34" t="s">
        <v>43</v>
      </c>
      <c r="R5" s="34">
        <v>40</v>
      </c>
      <c r="S5" s="34">
        <v>103</v>
      </c>
      <c r="T5" s="99" t="s">
        <v>1373</v>
      </c>
      <c r="U5" s="34">
        <v>2011</v>
      </c>
      <c r="V5" s="34">
        <v>3</v>
      </c>
      <c r="W5" s="34">
        <v>1</v>
      </c>
      <c r="X5" s="99" t="s">
        <v>61</v>
      </c>
      <c r="Y5" s="80" t="s">
        <v>61</v>
      </c>
      <c r="Z5" s="32" t="s">
        <v>58</v>
      </c>
      <c r="AA5" s="32" t="s">
        <v>58</v>
      </c>
      <c r="AB5" s="32" t="s">
        <v>58</v>
      </c>
      <c r="AC5" s="32"/>
      <c r="AD5" s="86" t="s">
        <v>58</v>
      </c>
      <c r="AE5" s="86" t="s">
        <v>58</v>
      </c>
      <c r="AF5" s="86" t="s">
        <v>58</v>
      </c>
      <c r="AG5" s="86" t="s">
        <v>58</v>
      </c>
      <c r="AH5" s="86" t="s">
        <v>58</v>
      </c>
      <c r="AI5" s="86" t="s">
        <v>58</v>
      </c>
      <c r="AJ5" s="86" t="s">
        <v>58</v>
      </c>
      <c r="AK5" s="32"/>
    </row>
    <row r="6" spans="1:37" x14ac:dyDescent="0.2">
      <c r="A6" s="30">
        <v>6</v>
      </c>
      <c r="B6" s="30" t="s">
        <v>38</v>
      </c>
      <c r="C6" s="2">
        <v>2000</v>
      </c>
      <c r="D6" s="30" t="s">
        <v>1304</v>
      </c>
      <c r="E6" s="274" t="s">
        <v>1299</v>
      </c>
      <c r="F6" s="30" t="s">
        <v>40</v>
      </c>
      <c r="G6" s="30" t="s">
        <v>48</v>
      </c>
      <c r="H6" s="79" t="s">
        <v>48</v>
      </c>
      <c r="I6" s="30" t="s">
        <v>1307</v>
      </c>
      <c r="J6" s="79" t="s">
        <v>49</v>
      </c>
      <c r="K6" s="30" t="s">
        <v>50</v>
      </c>
      <c r="L6" s="79" t="s">
        <v>1143</v>
      </c>
      <c r="M6" s="30" t="s">
        <v>46</v>
      </c>
      <c r="N6" s="30" t="s">
        <v>42</v>
      </c>
      <c r="O6" s="30" t="s">
        <v>42</v>
      </c>
      <c r="P6" s="31">
        <v>30</v>
      </c>
      <c r="Q6" s="31" t="s">
        <v>43</v>
      </c>
      <c r="R6" s="31">
        <v>30</v>
      </c>
      <c r="S6" s="31">
        <v>28</v>
      </c>
      <c r="T6" s="81" t="s">
        <v>1374</v>
      </c>
      <c r="U6" s="31">
        <v>2019</v>
      </c>
      <c r="V6" s="31">
        <v>3</v>
      </c>
      <c r="W6" s="31">
        <v>3</v>
      </c>
      <c r="X6" s="31">
        <v>3</v>
      </c>
      <c r="Y6" s="3" t="s">
        <v>93</v>
      </c>
      <c r="Z6" s="30" t="s">
        <v>58</v>
      </c>
      <c r="AA6" s="30" t="s">
        <v>58</v>
      </c>
      <c r="AB6" s="30" t="s">
        <v>58</v>
      </c>
      <c r="AC6" s="30"/>
      <c r="AD6" s="79" t="s">
        <v>58</v>
      </c>
      <c r="AE6" s="79" t="s">
        <v>58</v>
      </c>
      <c r="AF6" s="79" t="s">
        <v>58</v>
      </c>
      <c r="AG6" s="79" t="s">
        <v>58</v>
      </c>
      <c r="AH6" s="79" t="s">
        <v>58</v>
      </c>
      <c r="AI6" s="79" t="s">
        <v>58</v>
      </c>
      <c r="AJ6" s="79" t="s">
        <v>58</v>
      </c>
      <c r="AK6" s="30"/>
    </row>
    <row r="7" spans="1:37" x14ac:dyDescent="0.2">
      <c r="A7" s="37">
        <v>8</v>
      </c>
      <c r="B7" s="37" t="s">
        <v>38</v>
      </c>
      <c r="C7" s="4">
        <v>2000</v>
      </c>
      <c r="D7" s="37" t="s">
        <v>1304</v>
      </c>
      <c r="E7" s="275" t="s">
        <v>1299</v>
      </c>
      <c r="F7" s="37" t="s">
        <v>39</v>
      </c>
      <c r="G7" s="37" t="s">
        <v>61</v>
      </c>
      <c r="H7" s="80" t="s">
        <v>48</v>
      </c>
      <c r="I7" s="37" t="s">
        <v>1307</v>
      </c>
      <c r="J7" s="37" t="s">
        <v>45</v>
      </c>
      <c r="K7" s="37" t="s">
        <v>40</v>
      </c>
      <c r="L7" s="37" t="s">
        <v>40</v>
      </c>
      <c r="M7" s="37" t="s">
        <v>46</v>
      </c>
      <c r="N7" s="37" t="s">
        <v>42</v>
      </c>
      <c r="O7" s="37" t="s">
        <v>42</v>
      </c>
      <c r="P7" s="34">
        <v>30</v>
      </c>
      <c r="Q7" s="34" t="s">
        <v>43</v>
      </c>
      <c r="R7" s="34">
        <v>80</v>
      </c>
      <c r="S7" s="34">
        <v>89</v>
      </c>
      <c r="T7" s="99" t="s">
        <v>1375</v>
      </c>
      <c r="U7" s="34">
        <v>2017</v>
      </c>
      <c r="V7" s="34">
        <v>3</v>
      </c>
      <c r="W7" s="34">
        <v>3</v>
      </c>
      <c r="X7" s="99" t="s">
        <v>61</v>
      </c>
      <c r="Y7" s="76" t="s">
        <v>93</v>
      </c>
      <c r="Z7" s="37" t="s">
        <v>58</v>
      </c>
      <c r="AA7" s="37" t="s">
        <v>58</v>
      </c>
      <c r="AB7" s="234" t="s">
        <v>58</v>
      </c>
      <c r="AC7" s="37"/>
      <c r="AD7" s="80" t="s">
        <v>58</v>
      </c>
      <c r="AE7" s="80" t="s">
        <v>58</v>
      </c>
      <c r="AF7" s="80" t="s">
        <v>58</v>
      </c>
      <c r="AG7" s="80" t="s">
        <v>58</v>
      </c>
      <c r="AH7" s="80" t="s">
        <v>58</v>
      </c>
      <c r="AI7" s="80" t="s">
        <v>58</v>
      </c>
      <c r="AJ7" s="80" t="s">
        <v>58</v>
      </c>
      <c r="AK7" s="37"/>
    </row>
    <row r="8" spans="1:37" x14ac:dyDescent="0.2">
      <c r="A8" s="30">
        <v>9</v>
      </c>
      <c r="B8" s="30" t="s">
        <v>38</v>
      </c>
      <c r="C8" s="5">
        <v>2001</v>
      </c>
      <c r="D8" s="30" t="s">
        <v>1304</v>
      </c>
      <c r="E8" s="274" t="s">
        <v>1299</v>
      </c>
      <c r="F8" s="40" t="s">
        <v>39</v>
      </c>
      <c r="G8" s="30" t="s">
        <v>61</v>
      </c>
      <c r="H8" s="79" t="s">
        <v>44</v>
      </c>
      <c r="I8" s="30" t="s">
        <v>45</v>
      </c>
      <c r="J8" s="30" t="s">
        <v>45</v>
      </c>
      <c r="K8" s="30" t="s">
        <v>40</v>
      </c>
      <c r="L8" s="30" t="s">
        <v>40</v>
      </c>
      <c r="M8" s="30" t="s">
        <v>46</v>
      </c>
      <c r="N8" s="30" t="s">
        <v>42</v>
      </c>
      <c r="O8" s="30" t="s">
        <v>42</v>
      </c>
      <c r="P8" s="31">
        <v>30</v>
      </c>
      <c r="Q8" s="81" t="s">
        <v>43</v>
      </c>
      <c r="R8" s="81">
        <v>63</v>
      </c>
      <c r="S8" s="81">
        <v>63</v>
      </c>
      <c r="T8" s="81" t="s">
        <v>1376</v>
      </c>
      <c r="U8" s="81">
        <v>2018</v>
      </c>
      <c r="V8" s="31">
        <v>2</v>
      </c>
      <c r="W8" s="81" t="s">
        <v>61</v>
      </c>
      <c r="X8" s="81" t="s">
        <v>61</v>
      </c>
      <c r="Y8" s="3" t="s">
        <v>61</v>
      </c>
      <c r="Z8" s="30" t="s">
        <v>58</v>
      </c>
      <c r="AA8" s="30" t="s">
        <v>58</v>
      </c>
      <c r="AB8" s="79" t="s">
        <v>60</v>
      </c>
      <c r="AC8" s="30"/>
      <c r="AD8" s="79" t="s">
        <v>58</v>
      </c>
      <c r="AE8" s="79" t="s">
        <v>58</v>
      </c>
      <c r="AF8" s="79" t="s">
        <v>58</v>
      </c>
      <c r="AG8" s="79" t="s">
        <v>58</v>
      </c>
      <c r="AH8" s="79" t="s">
        <v>58</v>
      </c>
      <c r="AI8" s="79" t="s">
        <v>58</v>
      </c>
      <c r="AJ8" s="79" t="s">
        <v>58</v>
      </c>
      <c r="AK8" s="30"/>
    </row>
    <row r="9" spans="1:37" x14ac:dyDescent="0.2">
      <c r="A9" s="37">
        <v>10</v>
      </c>
      <c r="B9" s="37" t="s">
        <v>38</v>
      </c>
      <c r="C9" s="6">
        <v>2001</v>
      </c>
      <c r="D9" s="37" t="s">
        <v>1303</v>
      </c>
      <c r="E9" s="275" t="s">
        <v>1299</v>
      </c>
      <c r="F9" s="37" t="s">
        <v>40</v>
      </c>
      <c r="G9" s="37" t="s">
        <v>40</v>
      </c>
      <c r="H9" s="80" t="s">
        <v>61</v>
      </c>
      <c r="I9" s="37" t="s">
        <v>1309</v>
      </c>
      <c r="J9" s="37" t="s">
        <v>45</v>
      </c>
      <c r="K9" s="37" t="s">
        <v>50</v>
      </c>
      <c r="L9" s="37" t="s">
        <v>50</v>
      </c>
      <c r="M9" s="37" t="s">
        <v>46</v>
      </c>
      <c r="N9" s="37" t="s">
        <v>42</v>
      </c>
      <c r="O9" s="37" t="s">
        <v>42</v>
      </c>
      <c r="P9" s="34">
        <v>30</v>
      </c>
      <c r="Q9" s="34" t="s">
        <v>43</v>
      </c>
      <c r="R9" s="34">
        <v>40</v>
      </c>
      <c r="S9" s="34">
        <v>26</v>
      </c>
      <c r="T9" s="99" t="s">
        <v>1377</v>
      </c>
      <c r="U9" s="34">
        <v>2018</v>
      </c>
      <c r="V9" s="34">
        <v>3</v>
      </c>
      <c r="W9" s="34">
        <v>3</v>
      </c>
      <c r="X9" s="34">
        <v>2</v>
      </c>
      <c r="Y9" s="76" t="s">
        <v>94</v>
      </c>
      <c r="Z9" s="32" t="s">
        <v>58</v>
      </c>
      <c r="AA9" s="32" t="s">
        <v>58</v>
      </c>
      <c r="AB9" s="234" t="s">
        <v>58</v>
      </c>
      <c r="AC9" s="37"/>
      <c r="AD9" s="80" t="s">
        <v>58</v>
      </c>
      <c r="AE9" s="80" t="s">
        <v>58</v>
      </c>
      <c r="AF9" s="80" t="s">
        <v>58</v>
      </c>
      <c r="AG9" s="80" t="s">
        <v>58</v>
      </c>
      <c r="AH9" s="80" t="s">
        <v>58</v>
      </c>
      <c r="AI9" s="80" t="s">
        <v>58</v>
      </c>
      <c r="AJ9" s="80" t="s">
        <v>58</v>
      </c>
      <c r="AK9" s="37"/>
    </row>
    <row r="10" spans="1:37" x14ac:dyDescent="0.2">
      <c r="A10" s="30">
        <v>12</v>
      </c>
      <c r="B10" s="30" t="s">
        <v>38</v>
      </c>
      <c r="C10" s="5">
        <v>2001</v>
      </c>
      <c r="D10" s="30" t="s">
        <v>1304</v>
      </c>
      <c r="E10" s="274" t="s">
        <v>1299</v>
      </c>
      <c r="F10" s="30" t="s">
        <v>40</v>
      </c>
      <c r="G10" s="30" t="s">
        <v>40</v>
      </c>
      <c r="H10" s="79" t="s">
        <v>48</v>
      </c>
      <c r="I10" s="30" t="s">
        <v>1307</v>
      </c>
      <c r="J10" s="30" t="s">
        <v>45</v>
      </c>
      <c r="K10" s="30" t="s">
        <v>40</v>
      </c>
      <c r="L10" s="30" t="s">
        <v>40</v>
      </c>
      <c r="M10" s="30" t="s">
        <v>41</v>
      </c>
      <c r="N10" s="30" t="s">
        <v>42</v>
      </c>
      <c r="O10" s="30" t="s">
        <v>42</v>
      </c>
      <c r="P10" s="31">
        <v>20</v>
      </c>
      <c r="Q10" s="31" t="s">
        <v>43</v>
      </c>
      <c r="R10" s="31">
        <v>20</v>
      </c>
      <c r="S10" s="31">
        <v>24</v>
      </c>
      <c r="T10" s="81" t="s">
        <v>1378</v>
      </c>
      <c r="U10" s="31"/>
      <c r="V10" s="31">
        <v>3</v>
      </c>
      <c r="W10" s="31">
        <v>3</v>
      </c>
      <c r="X10" s="31">
        <v>3</v>
      </c>
      <c r="Y10" s="3" t="s">
        <v>95</v>
      </c>
      <c r="Z10" s="30" t="s">
        <v>58</v>
      </c>
      <c r="AA10" s="30" t="s">
        <v>58</v>
      </c>
      <c r="AB10" s="79" t="s">
        <v>58</v>
      </c>
      <c r="AC10" s="30"/>
      <c r="AD10" s="79" t="s">
        <v>58</v>
      </c>
      <c r="AE10" s="79" t="s">
        <v>58</v>
      </c>
      <c r="AF10" s="79" t="s">
        <v>58</v>
      </c>
      <c r="AG10" s="79" t="s">
        <v>58</v>
      </c>
      <c r="AH10" s="79" t="s">
        <v>58</v>
      </c>
      <c r="AI10" s="79" t="s">
        <v>58</v>
      </c>
      <c r="AJ10" s="79" t="s">
        <v>58</v>
      </c>
      <c r="AK10" s="30"/>
    </row>
    <row r="11" spans="1:37" x14ac:dyDescent="0.2">
      <c r="A11" s="37">
        <v>14</v>
      </c>
      <c r="B11" s="37" t="s">
        <v>38</v>
      </c>
      <c r="C11" s="6">
        <v>2001</v>
      </c>
      <c r="D11" s="37" t="s">
        <v>1305</v>
      </c>
      <c r="E11" s="275" t="s">
        <v>1299</v>
      </c>
      <c r="F11" s="37" t="s">
        <v>40</v>
      </c>
      <c r="G11" s="37" t="s">
        <v>48</v>
      </c>
      <c r="H11" s="80" t="s">
        <v>44</v>
      </c>
      <c r="I11" s="37" t="s">
        <v>1308</v>
      </c>
      <c r="J11" s="37" t="s">
        <v>45</v>
      </c>
      <c r="K11" s="37" t="s">
        <v>50</v>
      </c>
      <c r="L11" s="37" t="s">
        <v>50</v>
      </c>
      <c r="M11" s="37" t="s">
        <v>46</v>
      </c>
      <c r="N11" s="37" t="s">
        <v>42</v>
      </c>
      <c r="O11" s="37" t="s">
        <v>42</v>
      </c>
      <c r="P11" s="34">
        <v>30</v>
      </c>
      <c r="Q11" s="34" t="s">
        <v>43</v>
      </c>
      <c r="R11" s="34">
        <v>25</v>
      </c>
      <c r="S11" s="34">
        <v>21</v>
      </c>
      <c r="T11" s="99" t="s">
        <v>1379</v>
      </c>
      <c r="U11" s="34">
        <v>2010</v>
      </c>
      <c r="V11" s="34">
        <v>3</v>
      </c>
      <c r="W11" s="34">
        <v>1</v>
      </c>
      <c r="X11" s="99" t="s">
        <v>61</v>
      </c>
      <c r="Y11" s="80" t="s">
        <v>61</v>
      </c>
      <c r="Z11" s="37" t="s">
        <v>58</v>
      </c>
      <c r="AA11" s="37" t="s">
        <v>58</v>
      </c>
      <c r="AB11" s="37" t="s">
        <v>58</v>
      </c>
      <c r="AC11" s="37"/>
      <c r="AD11" s="80" t="s">
        <v>58</v>
      </c>
      <c r="AE11" s="80" t="s">
        <v>58</v>
      </c>
      <c r="AF11" s="80" t="s">
        <v>58</v>
      </c>
      <c r="AG11" s="80" t="s">
        <v>58</v>
      </c>
      <c r="AH11" s="80" t="s">
        <v>58</v>
      </c>
      <c r="AI11" s="80" t="s">
        <v>58</v>
      </c>
      <c r="AJ11" s="80" t="s">
        <v>58</v>
      </c>
      <c r="AK11" s="37"/>
    </row>
    <row r="12" spans="1:37" x14ac:dyDescent="0.2">
      <c r="A12" s="30">
        <v>15</v>
      </c>
      <c r="B12" s="30" t="s">
        <v>38</v>
      </c>
      <c r="C12" s="5">
        <v>2002</v>
      </c>
      <c r="D12" s="30" t="s">
        <v>1304</v>
      </c>
      <c r="E12" s="274" t="s">
        <v>1299</v>
      </c>
      <c r="F12" s="30" t="s">
        <v>40</v>
      </c>
      <c r="G12" s="30" t="s">
        <v>61</v>
      </c>
      <c r="H12" s="79" t="s">
        <v>61</v>
      </c>
      <c r="I12" s="30" t="s">
        <v>1307</v>
      </c>
      <c r="J12" s="30" t="s">
        <v>45</v>
      </c>
      <c r="K12" s="30" t="s">
        <v>40</v>
      </c>
      <c r="L12" s="30" t="s">
        <v>40</v>
      </c>
      <c r="M12" s="30" t="s">
        <v>46</v>
      </c>
      <c r="N12" s="30" t="s">
        <v>42</v>
      </c>
      <c r="O12" s="30" t="s">
        <v>42</v>
      </c>
      <c r="P12" s="7">
        <v>30</v>
      </c>
      <c r="Q12" s="31" t="s">
        <v>43</v>
      </c>
      <c r="R12" s="7">
        <v>40</v>
      </c>
      <c r="S12" s="7">
        <v>60</v>
      </c>
      <c r="T12" s="7" t="s">
        <v>1380</v>
      </c>
      <c r="U12" s="7">
        <v>2014</v>
      </c>
      <c r="V12" s="7">
        <v>1</v>
      </c>
      <c r="W12" s="7" t="s">
        <v>61</v>
      </c>
      <c r="X12" s="7" t="s">
        <v>61</v>
      </c>
      <c r="Y12" s="3" t="s">
        <v>93</v>
      </c>
      <c r="Z12" s="30" t="s">
        <v>58</v>
      </c>
      <c r="AA12" s="30" t="s">
        <v>58</v>
      </c>
      <c r="AB12" s="30" t="s">
        <v>58</v>
      </c>
      <c r="AC12" s="30"/>
      <c r="AD12" s="79" t="s">
        <v>58</v>
      </c>
      <c r="AE12" s="79" t="s">
        <v>58</v>
      </c>
      <c r="AF12" s="79" t="s">
        <v>58</v>
      </c>
      <c r="AG12" s="79" t="s">
        <v>58</v>
      </c>
      <c r="AH12" s="79" t="s">
        <v>58</v>
      </c>
      <c r="AI12" s="79" t="s">
        <v>58</v>
      </c>
      <c r="AJ12" s="79" t="s">
        <v>58</v>
      </c>
      <c r="AK12" s="30"/>
    </row>
    <row r="13" spans="1:37" x14ac:dyDescent="0.2">
      <c r="A13" s="37">
        <v>16</v>
      </c>
      <c r="B13" s="37" t="s">
        <v>38</v>
      </c>
      <c r="C13" s="6">
        <v>2002</v>
      </c>
      <c r="D13" s="41" t="s">
        <v>1304</v>
      </c>
      <c r="E13" s="275" t="s">
        <v>1299</v>
      </c>
      <c r="F13" s="37" t="s">
        <v>39</v>
      </c>
      <c r="G13" s="37" t="s">
        <v>40</v>
      </c>
      <c r="H13" s="80" t="s">
        <v>61</v>
      </c>
      <c r="I13" s="37" t="s">
        <v>1308</v>
      </c>
      <c r="J13" s="37" t="s">
        <v>45</v>
      </c>
      <c r="K13" s="37" t="s">
        <v>40</v>
      </c>
      <c r="L13" s="37" t="s">
        <v>40</v>
      </c>
      <c r="M13" s="37" t="s">
        <v>46</v>
      </c>
      <c r="N13" s="37" t="s">
        <v>42</v>
      </c>
      <c r="O13" s="37" t="s">
        <v>42</v>
      </c>
      <c r="P13" s="8">
        <v>20</v>
      </c>
      <c r="Q13" s="34" t="s">
        <v>43</v>
      </c>
      <c r="R13" s="8">
        <v>30</v>
      </c>
      <c r="S13" s="8">
        <v>30</v>
      </c>
      <c r="T13" s="8" t="s">
        <v>1381</v>
      </c>
      <c r="U13" s="8">
        <v>2017</v>
      </c>
      <c r="V13" s="8">
        <v>1</v>
      </c>
      <c r="W13" s="8" t="s">
        <v>61</v>
      </c>
      <c r="X13" s="8" t="s">
        <v>61</v>
      </c>
      <c r="Y13" s="76" t="s">
        <v>93</v>
      </c>
      <c r="Z13" s="32" t="s">
        <v>58</v>
      </c>
      <c r="AA13" s="32" t="s">
        <v>58</v>
      </c>
      <c r="AB13" s="37" t="s">
        <v>58</v>
      </c>
      <c r="AC13" s="37"/>
      <c r="AD13" s="80" t="s">
        <v>58</v>
      </c>
      <c r="AE13" s="80" t="s">
        <v>58</v>
      </c>
      <c r="AF13" s="80" t="s">
        <v>58</v>
      </c>
      <c r="AG13" s="80" t="s">
        <v>58</v>
      </c>
      <c r="AH13" s="80" t="s">
        <v>58</v>
      </c>
      <c r="AI13" s="80" t="s">
        <v>1129</v>
      </c>
      <c r="AJ13" s="80" t="s">
        <v>58</v>
      </c>
      <c r="AK13" s="37"/>
    </row>
    <row r="14" spans="1:37" x14ac:dyDescent="0.2">
      <c r="A14" s="30">
        <v>22</v>
      </c>
      <c r="B14" s="30" t="s">
        <v>38</v>
      </c>
      <c r="C14" s="5">
        <v>2002</v>
      </c>
      <c r="D14" s="30" t="s">
        <v>1304</v>
      </c>
      <c r="E14" s="274" t="s">
        <v>1299</v>
      </c>
      <c r="F14" s="30" t="s">
        <v>40</v>
      </c>
      <c r="G14" s="30" t="s">
        <v>48</v>
      </c>
      <c r="H14" s="79" t="s">
        <v>48</v>
      </c>
      <c r="I14" s="314" t="s">
        <v>1308</v>
      </c>
      <c r="J14" s="314" t="s">
        <v>45</v>
      </c>
      <c r="K14" s="30" t="s">
        <v>40</v>
      </c>
      <c r="L14" s="30" t="s">
        <v>40</v>
      </c>
      <c r="M14" s="30" t="s">
        <v>41</v>
      </c>
      <c r="N14" s="30" t="s">
        <v>42</v>
      </c>
      <c r="O14" s="30" t="s">
        <v>42</v>
      </c>
      <c r="P14" s="31">
        <v>40</v>
      </c>
      <c r="Q14" s="31" t="s">
        <v>43</v>
      </c>
      <c r="R14" s="31">
        <v>35</v>
      </c>
      <c r="S14" s="31">
        <v>30</v>
      </c>
      <c r="T14" s="81" t="s">
        <v>1382</v>
      </c>
      <c r="U14" s="31">
        <v>2019</v>
      </c>
      <c r="V14" s="31">
        <v>3</v>
      </c>
      <c r="W14" s="31">
        <v>1</v>
      </c>
      <c r="X14" s="31">
        <v>1</v>
      </c>
      <c r="Y14" s="3" t="s">
        <v>95</v>
      </c>
      <c r="Z14" s="30" t="s">
        <v>58</v>
      </c>
      <c r="AA14" s="30" t="s">
        <v>58</v>
      </c>
      <c r="AB14" s="79" t="s">
        <v>58</v>
      </c>
      <c r="AC14" s="30"/>
      <c r="AD14" s="79" t="s">
        <v>58</v>
      </c>
      <c r="AE14" s="79" t="s">
        <v>58</v>
      </c>
      <c r="AF14" s="79" t="s">
        <v>58</v>
      </c>
      <c r="AG14" s="79" t="s">
        <v>58</v>
      </c>
      <c r="AH14" s="79" t="s">
        <v>58</v>
      </c>
      <c r="AI14" s="79" t="s">
        <v>58</v>
      </c>
      <c r="AJ14" s="79" t="s">
        <v>58</v>
      </c>
      <c r="AK14" s="30"/>
    </row>
    <row r="15" spans="1:37" x14ac:dyDescent="0.2">
      <c r="A15" s="37">
        <v>26</v>
      </c>
      <c r="B15" s="37" t="s">
        <v>38</v>
      </c>
      <c r="C15" s="6">
        <v>2002</v>
      </c>
      <c r="D15" s="37" t="s">
        <v>1304</v>
      </c>
      <c r="E15" s="275" t="s">
        <v>1299</v>
      </c>
      <c r="F15" s="37" t="s">
        <v>40</v>
      </c>
      <c r="G15" s="37" t="s">
        <v>61</v>
      </c>
      <c r="H15" s="80" t="s">
        <v>61</v>
      </c>
      <c r="I15" s="37" t="s">
        <v>1307</v>
      </c>
      <c r="J15" s="37" t="s">
        <v>45</v>
      </c>
      <c r="K15" s="37" t="s">
        <v>50</v>
      </c>
      <c r="L15" s="37" t="s">
        <v>50</v>
      </c>
      <c r="M15" s="37" t="s">
        <v>46</v>
      </c>
      <c r="N15" s="37" t="s">
        <v>42</v>
      </c>
      <c r="O15" s="37" t="s">
        <v>42</v>
      </c>
      <c r="P15" s="34">
        <v>40</v>
      </c>
      <c r="Q15" s="34" t="s">
        <v>43</v>
      </c>
      <c r="R15" s="34">
        <v>50</v>
      </c>
      <c r="S15" s="34">
        <v>53</v>
      </c>
      <c r="T15" s="99" t="s">
        <v>1383</v>
      </c>
      <c r="U15" s="34">
        <v>2018</v>
      </c>
      <c r="V15" s="34">
        <v>2</v>
      </c>
      <c r="W15" s="82" t="s">
        <v>61</v>
      </c>
      <c r="X15" s="82" t="s">
        <v>61</v>
      </c>
      <c r="Y15" s="76" t="s">
        <v>93</v>
      </c>
      <c r="Z15" s="37" t="s">
        <v>58</v>
      </c>
      <c r="AA15" s="37" t="s">
        <v>58</v>
      </c>
      <c r="AB15" s="37" t="s">
        <v>58</v>
      </c>
      <c r="AC15" s="37"/>
      <c r="AD15" s="86" t="s">
        <v>58</v>
      </c>
      <c r="AE15" s="86" t="s">
        <v>58</v>
      </c>
      <c r="AF15" s="86" t="s">
        <v>58</v>
      </c>
      <c r="AG15" s="86" t="s">
        <v>58</v>
      </c>
      <c r="AH15" s="86" t="s">
        <v>58</v>
      </c>
      <c r="AI15" s="80" t="s">
        <v>58</v>
      </c>
      <c r="AJ15" s="86" t="s">
        <v>58</v>
      </c>
      <c r="AK15" s="37"/>
    </row>
    <row r="16" spans="1:37" x14ac:dyDescent="0.2">
      <c r="A16" s="30">
        <v>28</v>
      </c>
      <c r="B16" s="30" t="s">
        <v>38</v>
      </c>
      <c r="C16" s="5">
        <v>2002</v>
      </c>
      <c r="D16" s="30" t="s">
        <v>1304</v>
      </c>
      <c r="E16" s="274" t="s">
        <v>1299</v>
      </c>
      <c r="F16" s="30" t="s">
        <v>40</v>
      </c>
      <c r="G16" s="30" t="s">
        <v>61</v>
      </c>
      <c r="H16" s="79" t="s">
        <v>48</v>
      </c>
      <c r="I16" s="30" t="s">
        <v>45</v>
      </c>
      <c r="J16" s="30" t="s">
        <v>45</v>
      </c>
      <c r="K16" s="30" t="s">
        <v>50</v>
      </c>
      <c r="L16" s="30" t="s">
        <v>50</v>
      </c>
      <c r="M16" s="30" t="s">
        <v>46</v>
      </c>
      <c r="N16" s="30" t="s">
        <v>42</v>
      </c>
      <c r="O16" s="30" t="s">
        <v>42</v>
      </c>
      <c r="P16" s="31">
        <v>30</v>
      </c>
      <c r="Q16" s="31" t="s">
        <v>43</v>
      </c>
      <c r="R16" s="31">
        <v>30</v>
      </c>
      <c r="S16" s="31">
        <v>25</v>
      </c>
      <c r="T16" s="81" t="s">
        <v>1384</v>
      </c>
      <c r="U16" s="31">
        <v>2011</v>
      </c>
      <c r="V16" s="31">
        <v>3</v>
      </c>
      <c r="W16" s="31">
        <v>1</v>
      </c>
      <c r="X16" s="31">
        <v>0</v>
      </c>
      <c r="Y16" s="79" t="s">
        <v>61</v>
      </c>
      <c r="Z16" s="30" t="s">
        <v>58</v>
      </c>
      <c r="AA16" s="30" t="s">
        <v>58</v>
      </c>
      <c r="AB16" s="30" t="s">
        <v>58</v>
      </c>
      <c r="AC16" s="30"/>
      <c r="AD16" s="79" t="s">
        <v>58</v>
      </c>
      <c r="AE16" s="79" t="s">
        <v>58</v>
      </c>
      <c r="AF16" s="79" t="s">
        <v>58</v>
      </c>
      <c r="AG16" s="79" t="s">
        <v>58</v>
      </c>
      <c r="AH16" s="79" t="s">
        <v>58</v>
      </c>
      <c r="AI16" s="79" t="s">
        <v>58</v>
      </c>
      <c r="AJ16" s="79" t="s">
        <v>58</v>
      </c>
      <c r="AK16" s="30"/>
    </row>
    <row r="17" spans="1:37" x14ac:dyDescent="0.2">
      <c r="A17" s="37">
        <v>34</v>
      </c>
      <c r="B17" s="37" t="s">
        <v>38</v>
      </c>
      <c r="C17" s="6">
        <v>2003</v>
      </c>
      <c r="D17" s="37" t="s">
        <v>1304</v>
      </c>
      <c r="E17" s="275" t="s">
        <v>1299</v>
      </c>
      <c r="F17" s="37" t="s">
        <v>39</v>
      </c>
      <c r="G17" s="37" t="s">
        <v>61</v>
      </c>
      <c r="H17" s="80" t="s">
        <v>44</v>
      </c>
      <c r="I17" s="37" t="s">
        <v>1307</v>
      </c>
      <c r="J17" s="37" t="s">
        <v>45</v>
      </c>
      <c r="K17" s="37" t="s">
        <v>50</v>
      </c>
      <c r="L17" s="37" t="s">
        <v>50</v>
      </c>
      <c r="M17" s="37" t="s">
        <v>46</v>
      </c>
      <c r="N17" s="37" t="s">
        <v>42</v>
      </c>
      <c r="O17" s="37" t="s">
        <v>42</v>
      </c>
      <c r="P17" s="34">
        <v>60</v>
      </c>
      <c r="Q17" s="34" t="s">
        <v>43</v>
      </c>
      <c r="R17" s="34">
        <v>100</v>
      </c>
      <c r="S17" s="34">
        <v>75</v>
      </c>
      <c r="T17" s="99" t="s">
        <v>1385</v>
      </c>
      <c r="U17" s="34">
        <v>2009</v>
      </c>
      <c r="V17" s="34">
        <v>2</v>
      </c>
      <c r="W17" s="82" t="s">
        <v>61</v>
      </c>
      <c r="X17" s="82" t="s">
        <v>61</v>
      </c>
      <c r="Y17" s="80" t="s">
        <v>61</v>
      </c>
      <c r="Z17" s="32" t="s">
        <v>58</v>
      </c>
      <c r="AA17" s="32" t="s">
        <v>58</v>
      </c>
      <c r="AB17" s="37" t="s">
        <v>58</v>
      </c>
      <c r="AC17" s="37"/>
      <c r="AD17" s="80" t="s">
        <v>58</v>
      </c>
      <c r="AE17" s="80" t="s">
        <v>58</v>
      </c>
      <c r="AF17" s="80" t="s">
        <v>58</v>
      </c>
      <c r="AG17" s="80" t="s">
        <v>58</v>
      </c>
      <c r="AH17" s="80" t="s">
        <v>58</v>
      </c>
      <c r="AI17" s="80" t="s">
        <v>58</v>
      </c>
      <c r="AJ17" s="80" t="s">
        <v>58</v>
      </c>
      <c r="AK17" s="37"/>
    </row>
    <row r="18" spans="1:37" x14ac:dyDescent="0.2">
      <c r="A18" s="30">
        <v>36</v>
      </c>
      <c r="B18" s="30" t="s">
        <v>38</v>
      </c>
      <c r="C18" s="5">
        <v>2003</v>
      </c>
      <c r="D18" s="30" t="s">
        <v>1304</v>
      </c>
      <c r="E18" s="30" t="s">
        <v>1300</v>
      </c>
      <c r="F18" s="40" t="s">
        <v>40</v>
      </c>
      <c r="G18" s="30" t="s">
        <v>44</v>
      </c>
      <c r="H18" s="79" t="s">
        <v>44</v>
      </c>
      <c r="I18" s="30" t="s">
        <v>1310</v>
      </c>
      <c r="J18" s="30" t="s">
        <v>45</v>
      </c>
      <c r="K18" s="30" t="s">
        <v>40</v>
      </c>
      <c r="L18" s="30" t="s">
        <v>50</v>
      </c>
      <c r="M18" s="30" t="s">
        <v>42</v>
      </c>
      <c r="N18" s="30" t="s">
        <v>42</v>
      </c>
      <c r="O18" s="30" t="s">
        <v>42</v>
      </c>
      <c r="P18" s="31">
        <v>50</v>
      </c>
      <c r="Q18" s="31" t="s">
        <v>43</v>
      </c>
      <c r="R18" s="31">
        <v>50</v>
      </c>
      <c r="S18" s="31">
        <v>77</v>
      </c>
      <c r="T18" s="81" t="s">
        <v>1386</v>
      </c>
      <c r="U18" s="31">
        <v>2009</v>
      </c>
      <c r="V18" s="31">
        <v>2</v>
      </c>
      <c r="W18" s="81" t="s">
        <v>61</v>
      </c>
      <c r="X18" s="81" t="s">
        <v>61</v>
      </c>
      <c r="Y18" s="79" t="s">
        <v>61</v>
      </c>
      <c r="Z18" s="30" t="s">
        <v>58</v>
      </c>
      <c r="AA18" s="30" t="s">
        <v>58</v>
      </c>
      <c r="AB18" s="30" t="s">
        <v>59</v>
      </c>
      <c r="AC18" s="30"/>
      <c r="AD18" s="79" t="s">
        <v>58</v>
      </c>
      <c r="AE18" s="79" t="s">
        <v>58</v>
      </c>
      <c r="AF18" s="79" t="s">
        <v>58</v>
      </c>
      <c r="AG18" s="79" t="s">
        <v>58</v>
      </c>
      <c r="AH18" s="79" t="s">
        <v>58</v>
      </c>
      <c r="AI18" s="79" t="s">
        <v>58</v>
      </c>
      <c r="AJ18" s="79" t="s">
        <v>58</v>
      </c>
      <c r="AK18" s="30"/>
    </row>
    <row r="19" spans="1:37" x14ac:dyDescent="0.2">
      <c r="A19" s="32">
        <v>38</v>
      </c>
      <c r="B19" s="32" t="s">
        <v>38</v>
      </c>
      <c r="C19" s="6">
        <v>2003</v>
      </c>
      <c r="D19" s="32" t="s">
        <v>1304</v>
      </c>
      <c r="E19" s="275" t="s">
        <v>1299</v>
      </c>
      <c r="F19" s="33" t="s">
        <v>39</v>
      </c>
      <c r="G19" s="32" t="s">
        <v>48</v>
      </c>
      <c r="H19" s="86" t="s">
        <v>44</v>
      </c>
      <c r="I19" s="32" t="s">
        <v>1307</v>
      </c>
      <c r="J19" s="32" t="s">
        <v>45</v>
      </c>
      <c r="K19" s="32" t="s">
        <v>50</v>
      </c>
      <c r="L19" s="32" t="s">
        <v>50</v>
      </c>
      <c r="M19" s="32" t="s">
        <v>46</v>
      </c>
      <c r="N19" s="32" t="s">
        <v>42</v>
      </c>
      <c r="O19" s="32" t="s">
        <v>42</v>
      </c>
      <c r="P19" s="34">
        <v>60</v>
      </c>
      <c r="Q19" s="34" t="s">
        <v>43</v>
      </c>
      <c r="R19" s="34">
        <v>50</v>
      </c>
      <c r="S19" s="34">
        <v>55</v>
      </c>
      <c r="T19" s="99" t="s">
        <v>1387</v>
      </c>
      <c r="U19" s="34">
        <v>2009</v>
      </c>
      <c r="V19" s="34">
        <v>2</v>
      </c>
      <c r="W19" s="34">
        <v>2</v>
      </c>
      <c r="X19" s="82" t="s">
        <v>61</v>
      </c>
      <c r="Y19" s="76" t="s">
        <v>92</v>
      </c>
      <c r="Z19" s="37" t="s">
        <v>58</v>
      </c>
      <c r="AA19" s="37" t="s">
        <v>58</v>
      </c>
      <c r="AB19" s="32" t="s">
        <v>58</v>
      </c>
      <c r="AC19" s="32"/>
      <c r="AD19" s="80" t="s">
        <v>58</v>
      </c>
      <c r="AE19" s="80" t="s">
        <v>58</v>
      </c>
      <c r="AF19" s="80" t="s">
        <v>58</v>
      </c>
      <c r="AG19" s="80" t="s">
        <v>58</v>
      </c>
      <c r="AH19" s="80" t="s">
        <v>58</v>
      </c>
      <c r="AI19" s="86" t="s">
        <v>58</v>
      </c>
      <c r="AJ19" s="80" t="s">
        <v>58</v>
      </c>
      <c r="AK19" s="32"/>
    </row>
    <row r="20" spans="1:37" x14ac:dyDescent="0.2">
      <c r="A20" s="30">
        <v>39</v>
      </c>
      <c r="B20" s="30" t="s">
        <v>38</v>
      </c>
      <c r="C20" s="5">
        <v>2003</v>
      </c>
      <c r="D20" s="30" t="s">
        <v>1304</v>
      </c>
      <c r="E20" s="274" t="s">
        <v>1299</v>
      </c>
      <c r="F20" s="30" t="s">
        <v>40</v>
      </c>
      <c r="G20" s="30" t="s">
        <v>40</v>
      </c>
      <c r="H20" s="79" t="s">
        <v>48</v>
      </c>
      <c r="I20" s="30" t="s">
        <v>1307</v>
      </c>
      <c r="J20" s="79" t="s">
        <v>49</v>
      </c>
      <c r="K20" s="30" t="s">
        <v>40</v>
      </c>
      <c r="L20" s="30" t="s">
        <v>40</v>
      </c>
      <c r="M20" s="30" t="s">
        <v>41</v>
      </c>
      <c r="N20" s="30" t="s">
        <v>42</v>
      </c>
      <c r="O20" s="30" t="s">
        <v>42</v>
      </c>
      <c r="P20" s="31">
        <v>30</v>
      </c>
      <c r="Q20" s="31" t="s">
        <v>43</v>
      </c>
      <c r="R20" s="31">
        <v>30</v>
      </c>
      <c r="S20" s="31">
        <v>25</v>
      </c>
      <c r="T20" s="81" t="s">
        <v>1388</v>
      </c>
      <c r="U20" s="31">
        <v>2017</v>
      </c>
      <c r="V20" s="31">
        <v>3</v>
      </c>
      <c r="W20" s="31">
        <v>3</v>
      </c>
      <c r="X20" s="31">
        <v>1</v>
      </c>
      <c r="Y20" s="3" t="s">
        <v>92</v>
      </c>
      <c r="Z20" s="30" t="s">
        <v>58</v>
      </c>
      <c r="AA20" s="30" t="s">
        <v>58</v>
      </c>
      <c r="AB20" s="30" t="s">
        <v>58</v>
      </c>
      <c r="AC20" s="30"/>
      <c r="AD20" s="79" t="s">
        <v>58</v>
      </c>
      <c r="AE20" s="79" t="s">
        <v>58</v>
      </c>
      <c r="AF20" s="79" t="s">
        <v>58</v>
      </c>
      <c r="AG20" s="79" t="s">
        <v>58</v>
      </c>
      <c r="AH20" s="79" t="s">
        <v>58</v>
      </c>
      <c r="AI20" s="79" t="s">
        <v>58</v>
      </c>
      <c r="AJ20" s="79" t="s">
        <v>58</v>
      </c>
      <c r="AK20" s="30"/>
    </row>
    <row r="21" spans="1:37" x14ac:dyDescent="0.2">
      <c r="A21" s="37">
        <v>40</v>
      </c>
      <c r="B21" s="37" t="s">
        <v>38</v>
      </c>
      <c r="C21" s="6">
        <v>2003</v>
      </c>
      <c r="D21" s="37" t="s">
        <v>1304</v>
      </c>
      <c r="E21" s="275" t="s">
        <v>1299</v>
      </c>
      <c r="F21" s="37" t="s">
        <v>40</v>
      </c>
      <c r="G21" s="37" t="s">
        <v>61</v>
      </c>
      <c r="H21" s="80" t="s">
        <v>44</v>
      </c>
      <c r="I21" s="37" t="s">
        <v>1307</v>
      </c>
      <c r="J21" s="37" t="s">
        <v>1313</v>
      </c>
      <c r="K21" s="37" t="s">
        <v>50</v>
      </c>
      <c r="L21" s="37" t="s">
        <v>50</v>
      </c>
      <c r="M21" s="37" t="s">
        <v>46</v>
      </c>
      <c r="N21" s="37" t="s">
        <v>42</v>
      </c>
      <c r="O21" s="37" t="s">
        <v>42</v>
      </c>
      <c r="P21" s="34">
        <v>60</v>
      </c>
      <c r="Q21" s="34" t="s">
        <v>43</v>
      </c>
      <c r="R21" s="34">
        <v>111</v>
      </c>
      <c r="S21" s="34">
        <v>126</v>
      </c>
      <c r="T21" s="99" t="s">
        <v>1389</v>
      </c>
      <c r="U21" s="34">
        <v>2010</v>
      </c>
      <c r="V21" s="34">
        <v>2</v>
      </c>
      <c r="W21" s="82" t="s">
        <v>61</v>
      </c>
      <c r="X21" s="82" t="s">
        <v>61</v>
      </c>
      <c r="Y21" s="76" t="s">
        <v>93</v>
      </c>
      <c r="Z21" s="32" t="s">
        <v>58</v>
      </c>
      <c r="AA21" s="32" t="s">
        <v>58</v>
      </c>
      <c r="AB21" s="37" t="s">
        <v>58</v>
      </c>
      <c r="AC21" s="37"/>
      <c r="AD21" s="80" t="s">
        <v>58</v>
      </c>
      <c r="AE21" s="80" t="s">
        <v>58</v>
      </c>
      <c r="AF21" s="80" t="s">
        <v>58</v>
      </c>
      <c r="AG21" s="80" t="s">
        <v>59</v>
      </c>
      <c r="AH21" s="80" t="s">
        <v>58</v>
      </c>
      <c r="AI21" s="80" t="s">
        <v>58</v>
      </c>
      <c r="AJ21" s="80" t="s">
        <v>58</v>
      </c>
      <c r="AK21" s="37"/>
    </row>
    <row r="22" spans="1:37" x14ac:dyDescent="0.2">
      <c r="A22" s="30">
        <v>43</v>
      </c>
      <c r="B22" s="30" t="s">
        <v>38</v>
      </c>
      <c r="C22" s="5">
        <v>2003</v>
      </c>
      <c r="D22" s="30" t="s">
        <v>1304</v>
      </c>
      <c r="E22" s="274" t="s">
        <v>1299</v>
      </c>
      <c r="F22" s="40" t="s">
        <v>40</v>
      </c>
      <c r="G22" s="30" t="s">
        <v>48</v>
      </c>
      <c r="H22" s="79" t="s">
        <v>61</v>
      </c>
      <c r="I22" s="30" t="s">
        <v>1308</v>
      </c>
      <c r="J22" s="30" t="s">
        <v>45</v>
      </c>
      <c r="K22" s="30" t="s">
        <v>50</v>
      </c>
      <c r="L22" s="30" t="s">
        <v>40</v>
      </c>
      <c r="M22" s="30" t="s">
        <v>46</v>
      </c>
      <c r="N22" s="30" t="s">
        <v>42</v>
      </c>
      <c r="O22" s="30" t="s">
        <v>42</v>
      </c>
      <c r="P22" s="31">
        <v>20</v>
      </c>
      <c r="Q22" s="31" t="s">
        <v>43</v>
      </c>
      <c r="R22" s="31">
        <v>20</v>
      </c>
      <c r="S22" s="31">
        <v>24</v>
      </c>
      <c r="T22" s="81" t="s">
        <v>1390</v>
      </c>
      <c r="U22" s="31">
        <v>2019</v>
      </c>
      <c r="V22" s="31">
        <v>3</v>
      </c>
      <c r="W22" s="31">
        <v>3</v>
      </c>
      <c r="X22" s="31">
        <v>0</v>
      </c>
      <c r="Y22" s="79" t="s">
        <v>61</v>
      </c>
      <c r="Z22" s="30" t="s">
        <v>58</v>
      </c>
      <c r="AA22" s="30" t="s">
        <v>58</v>
      </c>
      <c r="AB22" s="30" t="s">
        <v>58</v>
      </c>
      <c r="AC22" s="30"/>
      <c r="AD22" s="79" t="s">
        <v>58</v>
      </c>
      <c r="AE22" s="79" t="s">
        <v>58</v>
      </c>
      <c r="AF22" s="79" t="s">
        <v>58</v>
      </c>
      <c r="AG22" s="79" t="s">
        <v>58</v>
      </c>
      <c r="AH22" s="79" t="s">
        <v>58</v>
      </c>
      <c r="AI22" s="79" t="s">
        <v>58</v>
      </c>
      <c r="AJ22" s="79" t="s">
        <v>58</v>
      </c>
      <c r="AK22" s="30"/>
    </row>
    <row r="23" spans="1:37" x14ac:dyDescent="0.2">
      <c r="A23" s="32">
        <v>44</v>
      </c>
      <c r="B23" s="32" t="s">
        <v>38</v>
      </c>
      <c r="C23" s="6">
        <v>2003</v>
      </c>
      <c r="D23" s="32" t="s">
        <v>1304</v>
      </c>
      <c r="E23" s="275" t="s">
        <v>1299</v>
      </c>
      <c r="F23" s="33" t="s">
        <v>39</v>
      </c>
      <c r="G23" s="32" t="s">
        <v>40</v>
      </c>
      <c r="H23" s="86" t="s">
        <v>61</v>
      </c>
      <c r="I23" s="32" t="s">
        <v>1308</v>
      </c>
      <c r="J23" s="32" t="s">
        <v>45</v>
      </c>
      <c r="K23" s="32" t="s">
        <v>50</v>
      </c>
      <c r="L23" s="32" t="s">
        <v>50</v>
      </c>
      <c r="M23" s="32" t="s">
        <v>46</v>
      </c>
      <c r="N23" s="32" t="s">
        <v>42</v>
      </c>
      <c r="O23" s="32" t="s">
        <v>42</v>
      </c>
      <c r="P23" s="34">
        <v>30</v>
      </c>
      <c r="Q23" s="34" t="s">
        <v>43</v>
      </c>
      <c r="R23" s="34">
        <v>30</v>
      </c>
      <c r="S23" s="34">
        <v>54</v>
      </c>
      <c r="T23" s="99" t="s">
        <v>1391</v>
      </c>
      <c r="U23" s="34">
        <v>2016</v>
      </c>
      <c r="V23" s="34">
        <v>3</v>
      </c>
      <c r="W23" s="34">
        <v>2</v>
      </c>
      <c r="X23" s="34">
        <v>0</v>
      </c>
      <c r="Y23" s="76" t="s">
        <v>92</v>
      </c>
      <c r="Z23" s="37" t="s">
        <v>58</v>
      </c>
      <c r="AA23" s="37" t="s">
        <v>58</v>
      </c>
      <c r="AB23" s="281" t="s">
        <v>58</v>
      </c>
      <c r="AC23" s="32"/>
      <c r="AD23" s="80" t="s">
        <v>58</v>
      </c>
      <c r="AE23" s="80" t="s">
        <v>58</v>
      </c>
      <c r="AF23" s="80" t="s">
        <v>58</v>
      </c>
      <c r="AG23" s="86" t="s">
        <v>58</v>
      </c>
      <c r="AH23" s="80" t="s">
        <v>58</v>
      </c>
      <c r="AI23" s="86" t="s">
        <v>58</v>
      </c>
      <c r="AJ23" s="80" t="s">
        <v>58</v>
      </c>
      <c r="AK23" s="32"/>
    </row>
    <row r="24" spans="1:37" x14ac:dyDescent="0.2">
      <c r="A24" s="30">
        <v>46</v>
      </c>
      <c r="B24" s="30" t="s">
        <v>38</v>
      </c>
      <c r="C24" s="5">
        <v>2003</v>
      </c>
      <c r="D24" s="30" t="s">
        <v>1305</v>
      </c>
      <c r="E24" s="274" t="s">
        <v>1299</v>
      </c>
      <c r="F24" s="40" t="s">
        <v>40</v>
      </c>
      <c r="G24" s="30" t="s">
        <v>40</v>
      </c>
      <c r="H24" s="79" t="s">
        <v>48</v>
      </c>
      <c r="I24" s="79" t="s">
        <v>1307</v>
      </c>
      <c r="J24" s="79" t="s">
        <v>1314</v>
      </c>
      <c r="K24" s="30" t="s">
        <v>40</v>
      </c>
      <c r="L24" s="30" t="s">
        <v>40</v>
      </c>
      <c r="M24" s="30" t="s">
        <v>46</v>
      </c>
      <c r="N24" s="30" t="s">
        <v>42</v>
      </c>
      <c r="O24" s="30" t="s">
        <v>42</v>
      </c>
      <c r="P24" s="31">
        <v>40</v>
      </c>
      <c r="Q24" s="31" t="s">
        <v>43</v>
      </c>
      <c r="R24" s="31">
        <v>50</v>
      </c>
      <c r="S24" s="31">
        <v>36</v>
      </c>
      <c r="T24" s="81" t="s">
        <v>1392</v>
      </c>
      <c r="U24" s="31">
        <v>2017</v>
      </c>
      <c r="V24" s="31">
        <v>3</v>
      </c>
      <c r="W24" s="31">
        <v>3</v>
      </c>
      <c r="X24" s="31">
        <v>0</v>
      </c>
      <c r="Y24" s="3" t="s">
        <v>93</v>
      </c>
      <c r="Z24" s="30" t="s">
        <v>58</v>
      </c>
      <c r="AA24" s="30" t="s">
        <v>58</v>
      </c>
      <c r="AB24" s="79" t="s">
        <v>58</v>
      </c>
      <c r="AC24" s="30"/>
      <c r="AD24" s="79" t="s">
        <v>58</v>
      </c>
      <c r="AE24" s="79" t="s">
        <v>58</v>
      </c>
      <c r="AF24" s="79" t="s">
        <v>58</v>
      </c>
      <c r="AG24" s="79" t="s">
        <v>58</v>
      </c>
      <c r="AH24" s="79" t="s">
        <v>58</v>
      </c>
      <c r="AI24" s="79" t="s">
        <v>58</v>
      </c>
      <c r="AJ24" s="79" t="s">
        <v>58</v>
      </c>
      <c r="AK24" s="30"/>
    </row>
    <row r="25" spans="1:37" x14ac:dyDescent="0.2">
      <c r="A25" s="32">
        <v>56</v>
      </c>
      <c r="B25" s="32" t="s">
        <v>38</v>
      </c>
      <c r="C25" s="6">
        <v>2004</v>
      </c>
      <c r="D25" s="32" t="s">
        <v>1304</v>
      </c>
      <c r="E25" s="275" t="s">
        <v>1299</v>
      </c>
      <c r="F25" s="33" t="s">
        <v>40</v>
      </c>
      <c r="G25" s="37" t="s">
        <v>61</v>
      </c>
      <c r="H25" s="80" t="s">
        <v>61</v>
      </c>
      <c r="I25" s="32" t="s">
        <v>1308</v>
      </c>
      <c r="J25" s="32" t="s">
        <v>45</v>
      </c>
      <c r="K25" s="32" t="s">
        <v>50</v>
      </c>
      <c r="L25" s="32" t="s">
        <v>50</v>
      </c>
      <c r="M25" s="32" t="s">
        <v>46</v>
      </c>
      <c r="N25" s="32" t="s">
        <v>42</v>
      </c>
      <c r="O25" s="32" t="s">
        <v>42</v>
      </c>
      <c r="P25" s="34">
        <v>50</v>
      </c>
      <c r="Q25" s="82" t="s">
        <v>61</v>
      </c>
      <c r="R25" s="82" t="s">
        <v>61</v>
      </c>
      <c r="S25" s="99" t="s">
        <v>61</v>
      </c>
      <c r="T25" s="99" t="s">
        <v>61</v>
      </c>
      <c r="U25" s="99" t="s">
        <v>61</v>
      </c>
      <c r="V25" s="34">
        <v>1</v>
      </c>
      <c r="W25" s="82" t="s">
        <v>61</v>
      </c>
      <c r="X25" s="82" t="s">
        <v>61</v>
      </c>
      <c r="Y25" s="80" t="s">
        <v>61</v>
      </c>
      <c r="Z25" s="32" t="s">
        <v>58</v>
      </c>
      <c r="AA25" s="32" t="s">
        <v>58</v>
      </c>
      <c r="AB25" s="281" t="s">
        <v>59</v>
      </c>
      <c r="AC25" s="32"/>
      <c r="AD25" s="86" t="s">
        <v>58</v>
      </c>
      <c r="AE25" s="86" t="s">
        <v>58</v>
      </c>
      <c r="AF25" s="86" t="s">
        <v>58</v>
      </c>
      <c r="AG25" s="80" t="s">
        <v>58</v>
      </c>
      <c r="AH25" s="86" t="s">
        <v>58</v>
      </c>
      <c r="AI25" s="86" t="s">
        <v>58</v>
      </c>
      <c r="AJ25" s="86" t="s">
        <v>58</v>
      </c>
      <c r="AK25" s="32"/>
    </row>
    <row r="26" spans="1:37" x14ac:dyDescent="0.2">
      <c r="A26" s="30">
        <v>59</v>
      </c>
      <c r="B26" s="30" t="s">
        <v>38</v>
      </c>
      <c r="C26" s="5">
        <v>2004</v>
      </c>
      <c r="D26" s="30" t="s">
        <v>1304</v>
      </c>
      <c r="E26" s="274" t="s">
        <v>1299</v>
      </c>
      <c r="F26" s="40" t="s">
        <v>39</v>
      </c>
      <c r="G26" s="30" t="s">
        <v>40</v>
      </c>
      <c r="H26" s="79" t="s">
        <v>48</v>
      </c>
      <c r="I26" s="30" t="s">
        <v>1307</v>
      </c>
      <c r="J26" s="79" t="s">
        <v>49</v>
      </c>
      <c r="K26" s="30" t="s">
        <v>40</v>
      </c>
      <c r="L26" s="30" t="s">
        <v>40</v>
      </c>
      <c r="M26" s="30" t="s">
        <v>46</v>
      </c>
      <c r="N26" s="30" t="s">
        <v>42</v>
      </c>
      <c r="O26" s="30" t="s">
        <v>42</v>
      </c>
      <c r="P26" s="31">
        <v>30</v>
      </c>
      <c r="Q26" s="31" t="s">
        <v>43</v>
      </c>
      <c r="R26" s="31">
        <v>55</v>
      </c>
      <c r="S26" s="31">
        <v>45</v>
      </c>
      <c r="T26" s="81" t="s">
        <v>1393</v>
      </c>
      <c r="U26" s="31">
        <v>2013</v>
      </c>
      <c r="V26" s="31">
        <v>2</v>
      </c>
      <c r="W26" s="31">
        <v>1</v>
      </c>
      <c r="X26" s="31">
        <v>0</v>
      </c>
      <c r="Y26" s="3" t="s">
        <v>95</v>
      </c>
      <c r="Z26" s="30" t="s">
        <v>58</v>
      </c>
      <c r="AA26" s="30" t="s">
        <v>58</v>
      </c>
      <c r="AB26" s="30" t="s">
        <v>58</v>
      </c>
      <c r="AC26" s="30"/>
      <c r="AD26" s="79" t="s">
        <v>58</v>
      </c>
      <c r="AE26" s="79" t="s">
        <v>58</v>
      </c>
      <c r="AF26" s="79" t="s">
        <v>58</v>
      </c>
      <c r="AG26" s="79" t="s">
        <v>58</v>
      </c>
      <c r="AH26" s="79" t="s">
        <v>58</v>
      </c>
      <c r="AI26" s="79" t="s">
        <v>58</v>
      </c>
      <c r="AJ26" s="79" t="s">
        <v>58</v>
      </c>
      <c r="AK26" s="30"/>
    </row>
    <row r="27" spans="1:37" x14ac:dyDescent="0.2">
      <c r="A27" s="32">
        <v>61</v>
      </c>
      <c r="B27" s="32" t="s">
        <v>38</v>
      </c>
      <c r="C27" s="6">
        <v>2006</v>
      </c>
      <c r="D27" s="32" t="s">
        <v>1304</v>
      </c>
      <c r="E27" s="275" t="s">
        <v>1299</v>
      </c>
      <c r="F27" s="33" t="s">
        <v>39</v>
      </c>
      <c r="G27" s="32" t="s">
        <v>44</v>
      </c>
      <c r="H27" s="86" t="s">
        <v>44</v>
      </c>
      <c r="I27" s="32" t="s">
        <v>45</v>
      </c>
      <c r="J27" s="32" t="s">
        <v>45</v>
      </c>
      <c r="K27" s="32" t="s">
        <v>50</v>
      </c>
      <c r="L27" s="32" t="s">
        <v>40</v>
      </c>
      <c r="M27" s="32" t="s">
        <v>46</v>
      </c>
      <c r="N27" s="32" t="s">
        <v>42</v>
      </c>
      <c r="O27" s="32" t="s">
        <v>42</v>
      </c>
      <c r="P27" s="34">
        <v>120</v>
      </c>
      <c r="Q27" s="34" t="s">
        <v>43</v>
      </c>
      <c r="R27" s="43">
        <v>150</v>
      </c>
      <c r="S27" s="43">
        <v>69</v>
      </c>
      <c r="T27" s="316" t="s">
        <v>1394</v>
      </c>
      <c r="U27" s="317">
        <v>2016</v>
      </c>
      <c r="V27" s="34">
        <v>3</v>
      </c>
      <c r="W27" s="82" t="s">
        <v>61</v>
      </c>
      <c r="X27" s="82" t="s">
        <v>61</v>
      </c>
      <c r="Y27" s="76" t="s">
        <v>61</v>
      </c>
      <c r="Z27" s="37" t="s">
        <v>58</v>
      </c>
      <c r="AA27" s="37" t="s">
        <v>58</v>
      </c>
      <c r="AB27" s="281" t="s">
        <v>58</v>
      </c>
      <c r="AC27" s="32"/>
      <c r="AD27" s="80" t="s">
        <v>58</v>
      </c>
      <c r="AE27" s="80" t="s">
        <v>58</v>
      </c>
      <c r="AF27" s="80" t="s">
        <v>58</v>
      </c>
      <c r="AG27" s="80" t="s">
        <v>58</v>
      </c>
      <c r="AH27" s="80" t="s">
        <v>58</v>
      </c>
      <c r="AI27" s="86" t="s">
        <v>58</v>
      </c>
      <c r="AJ27" s="80" t="s">
        <v>58</v>
      </c>
      <c r="AK27" s="32"/>
    </row>
    <row r="28" spans="1:37" x14ac:dyDescent="0.2">
      <c r="A28" s="30">
        <v>63</v>
      </c>
      <c r="B28" s="30" t="s">
        <v>38</v>
      </c>
      <c r="C28" s="5">
        <v>2006</v>
      </c>
      <c r="D28" s="30" t="s">
        <v>1304</v>
      </c>
      <c r="E28" s="274" t="s">
        <v>1299</v>
      </c>
      <c r="F28" s="30" t="s">
        <v>39</v>
      </c>
      <c r="G28" s="30" t="s">
        <v>61</v>
      </c>
      <c r="H28" s="79" t="s">
        <v>44</v>
      </c>
      <c r="I28" s="30" t="s">
        <v>1308</v>
      </c>
      <c r="J28" s="30" t="s">
        <v>45</v>
      </c>
      <c r="K28" s="30" t="s">
        <v>40</v>
      </c>
      <c r="L28" s="30" t="s">
        <v>40</v>
      </c>
      <c r="M28" s="30" t="s">
        <v>46</v>
      </c>
      <c r="N28" s="30" t="s">
        <v>42</v>
      </c>
      <c r="O28" s="30" t="s">
        <v>42</v>
      </c>
      <c r="P28" s="31">
        <v>60</v>
      </c>
      <c r="Q28" s="81" t="s">
        <v>43</v>
      </c>
      <c r="R28" s="31">
        <v>80</v>
      </c>
      <c r="S28" s="31">
        <v>82</v>
      </c>
      <c r="T28" s="81" t="s">
        <v>1395</v>
      </c>
      <c r="U28" s="31">
        <v>2012</v>
      </c>
      <c r="V28" s="31">
        <v>3</v>
      </c>
      <c r="W28" s="81" t="s">
        <v>61</v>
      </c>
      <c r="X28" s="81" t="s">
        <v>61</v>
      </c>
      <c r="Y28" s="79" t="s">
        <v>61</v>
      </c>
      <c r="Z28" s="30" t="s">
        <v>58</v>
      </c>
      <c r="AA28" s="30" t="s">
        <v>58</v>
      </c>
      <c r="AB28" s="30" t="s">
        <v>58</v>
      </c>
      <c r="AC28" s="30"/>
      <c r="AD28" s="79" t="s">
        <v>58</v>
      </c>
      <c r="AE28" s="79" t="s">
        <v>58</v>
      </c>
      <c r="AF28" s="79" t="s">
        <v>58</v>
      </c>
      <c r="AG28" s="79" t="s">
        <v>58</v>
      </c>
      <c r="AH28" s="79" t="s">
        <v>58</v>
      </c>
      <c r="AI28" s="79" t="s">
        <v>58</v>
      </c>
      <c r="AJ28" s="79" t="s">
        <v>58</v>
      </c>
      <c r="AK28" s="30"/>
    </row>
    <row r="29" spans="1:37" x14ac:dyDescent="0.2">
      <c r="A29" s="32">
        <v>64</v>
      </c>
      <c r="B29" s="32" t="s">
        <v>38</v>
      </c>
      <c r="C29" s="6">
        <v>2006</v>
      </c>
      <c r="D29" s="32" t="s">
        <v>1305</v>
      </c>
      <c r="E29" s="275" t="s">
        <v>1299</v>
      </c>
      <c r="F29" s="33" t="s">
        <v>39</v>
      </c>
      <c r="G29" s="32" t="s">
        <v>44</v>
      </c>
      <c r="H29" s="86" t="s">
        <v>44</v>
      </c>
      <c r="I29" s="32" t="s">
        <v>45</v>
      </c>
      <c r="J29" s="32" t="s">
        <v>45</v>
      </c>
      <c r="K29" s="32" t="s">
        <v>50</v>
      </c>
      <c r="L29" s="32" t="s">
        <v>40</v>
      </c>
      <c r="M29" s="32" t="s">
        <v>46</v>
      </c>
      <c r="N29" s="32" t="s">
        <v>42</v>
      </c>
      <c r="O29" s="32" t="s">
        <v>42</v>
      </c>
      <c r="P29" s="34">
        <v>90</v>
      </c>
      <c r="Q29" s="34" t="s">
        <v>43</v>
      </c>
      <c r="R29" s="34">
        <v>55</v>
      </c>
      <c r="S29" s="34">
        <v>67</v>
      </c>
      <c r="T29" s="99" t="s">
        <v>1396</v>
      </c>
      <c r="U29" s="34">
        <v>2012</v>
      </c>
      <c r="V29" s="34">
        <v>3</v>
      </c>
      <c r="W29" s="34">
        <v>3</v>
      </c>
      <c r="X29" s="99" t="s">
        <v>61</v>
      </c>
      <c r="Y29" s="76" t="s">
        <v>94</v>
      </c>
      <c r="Z29" s="86" t="s">
        <v>59</v>
      </c>
      <c r="AA29" s="32" t="s">
        <v>58</v>
      </c>
      <c r="AB29" s="32" t="s">
        <v>58</v>
      </c>
      <c r="AC29" s="32"/>
      <c r="AD29" s="80" t="s">
        <v>58</v>
      </c>
      <c r="AE29" s="80" t="s">
        <v>58</v>
      </c>
      <c r="AF29" s="80" t="s">
        <v>58</v>
      </c>
      <c r="AG29" s="80" t="s">
        <v>58</v>
      </c>
      <c r="AH29" s="80" t="s">
        <v>58</v>
      </c>
      <c r="AI29" s="86" t="s">
        <v>58</v>
      </c>
      <c r="AJ29" s="80" t="s">
        <v>58</v>
      </c>
      <c r="AK29" s="32"/>
    </row>
    <row r="30" spans="1:37" x14ac:dyDescent="0.2">
      <c r="A30" s="30">
        <v>66</v>
      </c>
      <c r="B30" s="30" t="s">
        <v>38</v>
      </c>
      <c r="C30" s="5">
        <v>2006</v>
      </c>
      <c r="D30" s="30" t="s">
        <v>1304</v>
      </c>
      <c r="E30" s="274" t="s">
        <v>1299</v>
      </c>
      <c r="F30" s="30" t="s">
        <v>40</v>
      </c>
      <c r="G30" s="30" t="s">
        <v>48</v>
      </c>
      <c r="H30" s="79" t="s">
        <v>48</v>
      </c>
      <c r="I30" s="30" t="s">
        <v>1307</v>
      </c>
      <c r="J30" s="30" t="s">
        <v>45</v>
      </c>
      <c r="K30" s="30" t="s">
        <v>50</v>
      </c>
      <c r="L30" s="30" t="s">
        <v>50</v>
      </c>
      <c r="M30" s="30" t="s">
        <v>46</v>
      </c>
      <c r="N30" s="30" t="s">
        <v>42</v>
      </c>
      <c r="O30" s="30" t="s">
        <v>42</v>
      </c>
      <c r="P30" s="31">
        <v>120</v>
      </c>
      <c r="Q30" s="31" t="s">
        <v>43</v>
      </c>
      <c r="R30" s="31">
        <v>140</v>
      </c>
      <c r="S30" s="31">
        <v>134</v>
      </c>
      <c r="T30" s="81" t="s">
        <v>1397</v>
      </c>
      <c r="U30" s="31">
        <v>2009</v>
      </c>
      <c r="V30" s="81" t="s">
        <v>61</v>
      </c>
      <c r="W30" s="81" t="s">
        <v>61</v>
      </c>
      <c r="X30" s="81" t="s">
        <v>61</v>
      </c>
      <c r="Y30" s="3" t="s">
        <v>93</v>
      </c>
      <c r="Z30" s="30" t="s">
        <v>58</v>
      </c>
      <c r="AA30" s="30" t="s">
        <v>58</v>
      </c>
      <c r="AB30" s="30" t="s">
        <v>59</v>
      </c>
      <c r="AC30" s="30"/>
      <c r="AD30" s="79" t="s">
        <v>58</v>
      </c>
      <c r="AE30" s="79" t="s">
        <v>58</v>
      </c>
      <c r="AF30" s="79" t="s">
        <v>58</v>
      </c>
      <c r="AG30" s="79" t="s">
        <v>59</v>
      </c>
      <c r="AH30" s="79" t="s">
        <v>58</v>
      </c>
      <c r="AI30" s="79" t="s">
        <v>1129</v>
      </c>
      <c r="AJ30" s="79" t="s">
        <v>58</v>
      </c>
      <c r="AK30" s="30"/>
    </row>
    <row r="31" spans="1:37" x14ac:dyDescent="0.2">
      <c r="A31" s="32">
        <v>67</v>
      </c>
      <c r="B31" s="32" t="s">
        <v>38</v>
      </c>
      <c r="C31" s="6">
        <v>2006</v>
      </c>
      <c r="D31" s="32" t="s">
        <v>1304</v>
      </c>
      <c r="E31" s="275" t="s">
        <v>1299</v>
      </c>
      <c r="F31" s="33" t="s">
        <v>40</v>
      </c>
      <c r="G31" s="37" t="s">
        <v>61</v>
      </c>
      <c r="H31" s="80" t="s">
        <v>44</v>
      </c>
      <c r="I31" s="32" t="s">
        <v>45</v>
      </c>
      <c r="J31" s="32" t="s">
        <v>45</v>
      </c>
      <c r="K31" s="32" t="s">
        <v>40</v>
      </c>
      <c r="L31" s="32" t="s">
        <v>40</v>
      </c>
      <c r="M31" s="32" t="s">
        <v>41</v>
      </c>
      <c r="N31" s="32" t="s">
        <v>42</v>
      </c>
      <c r="O31" s="32" t="s">
        <v>42</v>
      </c>
      <c r="P31" s="34">
        <v>120</v>
      </c>
      <c r="Q31" s="82" t="s">
        <v>43</v>
      </c>
      <c r="R31" s="34">
        <v>180</v>
      </c>
      <c r="S31" s="34">
        <v>56</v>
      </c>
      <c r="T31" s="99" t="s">
        <v>1398</v>
      </c>
      <c r="U31" s="34">
        <v>2016</v>
      </c>
      <c r="V31" s="82" t="s">
        <v>61</v>
      </c>
      <c r="W31" s="82" t="s">
        <v>61</v>
      </c>
      <c r="X31" s="82" t="s">
        <v>61</v>
      </c>
      <c r="Y31" s="80" t="s">
        <v>61</v>
      </c>
      <c r="Z31" s="37" t="s">
        <v>58</v>
      </c>
      <c r="AA31" s="37" t="s">
        <v>58</v>
      </c>
      <c r="AB31" s="281" t="s">
        <v>58</v>
      </c>
      <c r="AC31" s="32"/>
      <c r="AD31" s="80" t="s">
        <v>58</v>
      </c>
      <c r="AE31" s="80" t="s">
        <v>58</v>
      </c>
      <c r="AF31" s="80" t="s">
        <v>58</v>
      </c>
      <c r="AG31" s="86" t="s">
        <v>59</v>
      </c>
      <c r="AH31" s="80" t="s">
        <v>58</v>
      </c>
      <c r="AI31" s="86" t="s">
        <v>58</v>
      </c>
      <c r="AJ31" s="80" t="s">
        <v>58</v>
      </c>
      <c r="AK31" s="32"/>
    </row>
    <row r="32" spans="1:37" x14ac:dyDescent="0.2">
      <c r="A32" s="30">
        <v>69</v>
      </c>
      <c r="B32" s="30" t="s">
        <v>38</v>
      </c>
      <c r="C32" s="5">
        <v>2007</v>
      </c>
      <c r="D32" s="30" t="s">
        <v>1304</v>
      </c>
      <c r="E32" s="274" t="s">
        <v>1299</v>
      </c>
      <c r="F32" s="30" t="s">
        <v>40</v>
      </c>
      <c r="G32" s="30" t="s">
        <v>61</v>
      </c>
      <c r="H32" s="79" t="s">
        <v>48</v>
      </c>
      <c r="I32" s="30" t="s">
        <v>1308</v>
      </c>
      <c r="J32" s="30" t="s">
        <v>45</v>
      </c>
      <c r="K32" s="30" t="s">
        <v>40</v>
      </c>
      <c r="L32" s="30" t="s">
        <v>40</v>
      </c>
      <c r="M32" s="30" t="s">
        <v>46</v>
      </c>
      <c r="N32" s="30" t="s">
        <v>42</v>
      </c>
      <c r="O32" s="30" t="s">
        <v>42</v>
      </c>
      <c r="P32" s="81" t="s">
        <v>61</v>
      </c>
      <c r="Q32" s="81" t="s">
        <v>61</v>
      </c>
      <c r="R32" s="81" t="s">
        <v>61</v>
      </c>
      <c r="S32" s="81" t="s">
        <v>61</v>
      </c>
      <c r="T32" s="81" t="s">
        <v>61</v>
      </c>
      <c r="U32" s="81" t="s">
        <v>61</v>
      </c>
      <c r="V32" s="81" t="s">
        <v>61</v>
      </c>
      <c r="W32" s="81" t="s">
        <v>61</v>
      </c>
      <c r="X32" s="81" t="s">
        <v>61</v>
      </c>
      <c r="Y32" s="79" t="s">
        <v>61</v>
      </c>
      <c r="Z32" s="30" t="s">
        <v>58</v>
      </c>
      <c r="AA32" s="30" t="s">
        <v>58</v>
      </c>
      <c r="AB32" s="30" t="s">
        <v>59</v>
      </c>
      <c r="AC32" s="30"/>
      <c r="AD32" s="79" t="s">
        <v>58</v>
      </c>
      <c r="AE32" s="79" t="s">
        <v>58</v>
      </c>
      <c r="AF32" s="79" t="s">
        <v>58</v>
      </c>
      <c r="AG32" s="79" t="s">
        <v>59</v>
      </c>
      <c r="AH32" s="79" t="s">
        <v>1129</v>
      </c>
      <c r="AI32" s="79" t="s">
        <v>59</v>
      </c>
      <c r="AJ32" s="79" t="s">
        <v>58</v>
      </c>
      <c r="AK32" s="30"/>
    </row>
    <row r="33" spans="1:37" x14ac:dyDescent="0.2">
      <c r="A33" s="32">
        <v>75</v>
      </c>
      <c r="B33" s="32" t="s">
        <v>38</v>
      </c>
      <c r="C33" s="6">
        <v>2007</v>
      </c>
      <c r="D33" s="32" t="s">
        <v>1304</v>
      </c>
      <c r="E33" s="275" t="s">
        <v>1299</v>
      </c>
      <c r="F33" s="33" t="s">
        <v>39</v>
      </c>
      <c r="G33" s="37" t="s">
        <v>61</v>
      </c>
      <c r="H33" s="80" t="s">
        <v>44</v>
      </c>
      <c r="I33" s="32" t="s">
        <v>1307</v>
      </c>
      <c r="J33" s="272" t="s">
        <v>49</v>
      </c>
      <c r="K33" s="32" t="s">
        <v>50</v>
      </c>
      <c r="L33" s="32" t="s">
        <v>40</v>
      </c>
      <c r="M33" s="32" t="s">
        <v>46</v>
      </c>
      <c r="N33" s="32" t="s">
        <v>42</v>
      </c>
      <c r="O33" s="32" t="s">
        <v>42</v>
      </c>
      <c r="P33" s="34">
        <v>60</v>
      </c>
      <c r="Q33" s="34" t="s">
        <v>43</v>
      </c>
      <c r="R33" s="34">
        <v>55</v>
      </c>
      <c r="S33" s="34">
        <v>41</v>
      </c>
      <c r="T33" s="99" t="s">
        <v>1399</v>
      </c>
      <c r="U33" s="34">
        <v>2016</v>
      </c>
      <c r="V33" s="34">
        <v>3</v>
      </c>
      <c r="W33" s="34">
        <v>3</v>
      </c>
      <c r="X33" s="34">
        <v>3</v>
      </c>
      <c r="Y33" s="80" t="s">
        <v>61</v>
      </c>
      <c r="Z33" s="32" t="s">
        <v>58</v>
      </c>
      <c r="AA33" s="32" t="s">
        <v>58</v>
      </c>
      <c r="AB33" s="281" t="s">
        <v>58</v>
      </c>
      <c r="AC33" s="32"/>
      <c r="AD33" s="80" t="s">
        <v>58</v>
      </c>
      <c r="AE33" s="80" t="s">
        <v>58</v>
      </c>
      <c r="AF33" s="80" t="s">
        <v>58</v>
      </c>
      <c r="AG33" s="80" t="s">
        <v>58</v>
      </c>
      <c r="AH33" s="80" t="s">
        <v>58</v>
      </c>
      <c r="AI33" s="86" t="s">
        <v>58</v>
      </c>
      <c r="AJ33" s="80" t="s">
        <v>58</v>
      </c>
      <c r="AK33" s="32"/>
    </row>
    <row r="34" spans="1:37" x14ac:dyDescent="0.2">
      <c r="A34" s="30">
        <v>76</v>
      </c>
      <c r="B34" s="30" t="s">
        <v>38</v>
      </c>
      <c r="C34" s="5">
        <v>2007</v>
      </c>
      <c r="D34" s="30" t="s">
        <v>1305</v>
      </c>
      <c r="E34" s="274" t="s">
        <v>1299</v>
      </c>
      <c r="F34" s="30" t="s">
        <v>40</v>
      </c>
      <c r="G34" s="30" t="s">
        <v>48</v>
      </c>
      <c r="H34" s="79" t="s">
        <v>48</v>
      </c>
      <c r="I34" s="30" t="s">
        <v>1307</v>
      </c>
      <c r="J34" s="79" t="s">
        <v>49</v>
      </c>
      <c r="K34" s="30" t="s">
        <v>40</v>
      </c>
      <c r="L34" s="30" t="s">
        <v>40</v>
      </c>
      <c r="M34" s="30" t="s">
        <v>41</v>
      </c>
      <c r="N34" s="30" t="s">
        <v>42</v>
      </c>
      <c r="O34" s="30" t="s">
        <v>42</v>
      </c>
      <c r="P34" s="31">
        <v>30</v>
      </c>
      <c r="Q34" s="31" t="s">
        <v>43</v>
      </c>
      <c r="R34" s="31">
        <v>65</v>
      </c>
      <c r="S34" s="31">
        <v>39</v>
      </c>
      <c r="T34" s="81" t="s">
        <v>1400</v>
      </c>
      <c r="U34" s="31">
        <v>2017</v>
      </c>
      <c r="V34" s="31">
        <v>3</v>
      </c>
      <c r="W34" s="81">
        <v>3</v>
      </c>
      <c r="X34" s="81">
        <v>3</v>
      </c>
      <c r="Y34" s="3" t="s">
        <v>93</v>
      </c>
      <c r="Z34" s="30" t="s">
        <v>58</v>
      </c>
      <c r="AA34" s="30" t="s">
        <v>58</v>
      </c>
      <c r="AB34" s="30" t="s">
        <v>58</v>
      </c>
      <c r="AC34" s="30"/>
      <c r="AD34" s="79" t="s">
        <v>58</v>
      </c>
      <c r="AE34" s="79" t="s">
        <v>58</v>
      </c>
      <c r="AF34" s="79" t="s">
        <v>58</v>
      </c>
      <c r="AG34" s="79" t="s">
        <v>58</v>
      </c>
      <c r="AH34" s="79" t="s">
        <v>58</v>
      </c>
      <c r="AI34" s="79" t="s">
        <v>58</v>
      </c>
      <c r="AJ34" s="79" t="s">
        <v>58</v>
      </c>
      <c r="AK34" s="30"/>
    </row>
    <row r="35" spans="1:37" x14ac:dyDescent="0.2">
      <c r="A35" s="32">
        <v>80</v>
      </c>
      <c r="B35" s="32" t="s">
        <v>38</v>
      </c>
      <c r="C35" s="6">
        <v>2007</v>
      </c>
      <c r="D35" s="32" t="s">
        <v>1304</v>
      </c>
      <c r="E35" s="275" t="s">
        <v>1299</v>
      </c>
      <c r="F35" s="33" t="s">
        <v>40</v>
      </c>
      <c r="G35" s="32" t="s">
        <v>44</v>
      </c>
      <c r="H35" s="86" t="s">
        <v>44</v>
      </c>
      <c r="I35" s="32" t="s">
        <v>1308</v>
      </c>
      <c r="J35" s="32" t="s">
        <v>45</v>
      </c>
      <c r="K35" s="32" t="s">
        <v>50</v>
      </c>
      <c r="L35" s="32" t="s">
        <v>50</v>
      </c>
      <c r="M35" s="32" t="s">
        <v>46</v>
      </c>
      <c r="N35" s="32" t="s">
        <v>42</v>
      </c>
      <c r="O35" s="32" t="s">
        <v>42</v>
      </c>
      <c r="P35" s="34">
        <v>120</v>
      </c>
      <c r="Q35" s="34" t="s">
        <v>43</v>
      </c>
      <c r="R35" s="34">
        <v>60</v>
      </c>
      <c r="S35" s="34">
        <v>59</v>
      </c>
      <c r="T35" s="99" t="s">
        <v>1401</v>
      </c>
      <c r="U35" s="34">
        <v>2009</v>
      </c>
      <c r="V35" s="34">
        <v>3</v>
      </c>
      <c r="W35" s="82">
        <v>0</v>
      </c>
      <c r="X35" s="82">
        <v>0</v>
      </c>
      <c r="Y35" s="76" t="s">
        <v>93</v>
      </c>
      <c r="Z35" s="37" t="s">
        <v>58</v>
      </c>
      <c r="AA35" s="37" t="s">
        <v>58</v>
      </c>
      <c r="AB35" s="32" t="s">
        <v>58</v>
      </c>
      <c r="AC35" s="32"/>
      <c r="AD35" s="86" t="s">
        <v>58</v>
      </c>
      <c r="AE35" s="86" t="s">
        <v>58</v>
      </c>
      <c r="AF35" s="86" t="s">
        <v>58</v>
      </c>
      <c r="AG35" s="80" t="s">
        <v>58</v>
      </c>
      <c r="AH35" s="86" t="s">
        <v>58</v>
      </c>
      <c r="AI35" s="86" t="s">
        <v>58</v>
      </c>
      <c r="AJ35" s="86" t="s">
        <v>58</v>
      </c>
      <c r="AK35" s="32"/>
    </row>
    <row r="36" spans="1:37" x14ac:dyDescent="0.2">
      <c r="A36" s="30">
        <v>84</v>
      </c>
      <c r="B36" s="30" t="s">
        <v>38</v>
      </c>
      <c r="C36" s="5">
        <v>2007</v>
      </c>
      <c r="D36" s="30" t="s">
        <v>1304</v>
      </c>
      <c r="E36" s="274" t="s">
        <v>1299</v>
      </c>
      <c r="F36" s="30" t="s">
        <v>39</v>
      </c>
      <c r="G36" s="30" t="s">
        <v>48</v>
      </c>
      <c r="H36" s="79" t="s">
        <v>48</v>
      </c>
      <c r="I36" s="30" t="s">
        <v>1307</v>
      </c>
      <c r="J36" s="30" t="s">
        <v>45</v>
      </c>
      <c r="K36" s="30" t="s">
        <v>40</v>
      </c>
      <c r="L36" s="30" t="s">
        <v>40</v>
      </c>
      <c r="M36" s="30" t="s">
        <v>46</v>
      </c>
      <c r="N36" s="30" t="s">
        <v>42</v>
      </c>
      <c r="O36" s="30" t="s">
        <v>42</v>
      </c>
      <c r="P36" s="31">
        <v>30</v>
      </c>
      <c r="Q36" s="31" t="s">
        <v>43</v>
      </c>
      <c r="R36" s="31">
        <v>60</v>
      </c>
      <c r="S36" s="31">
        <v>74</v>
      </c>
      <c r="T36" s="81" t="s">
        <v>1402</v>
      </c>
      <c r="U36" s="31">
        <v>2018</v>
      </c>
      <c r="V36" s="31">
        <v>3</v>
      </c>
      <c r="W36" s="81">
        <v>0</v>
      </c>
      <c r="X36" s="81">
        <v>0</v>
      </c>
      <c r="Y36" s="3" t="s">
        <v>93</v>
      </c>
      <c r="Z36" s="30" t="s">
        <v>58</v>
      </c>
      <c r="AA36" s="30" t="s">
        <v>58</v>
      </c>
      <c r="AB36" s="79" t="s">
        <v>58</v>
      </c>
      <c r="AC36" s="30"/>
      <c r="AD36" s="79" t="s">
        <v>58</v>
      </c>
      <c r="AE36" s="79" t="s">
        <v>58</v>
      </c>
      <c r="AF36" s="79" t="s">
        <v>58</v>
      </c>
      <c r="AG36" s="79" t="s">
        <v>58</v>
      </c>
      <c r="AH36" s="79" t="s">
        <v>58</v>
      </c>
      <c r="AI36" s="79" t="s">
        <v>58</v>
      </c>
      <c r="AJ36" s="79" t="s">
        <v>58</v>
      </c>
      <c r="AK36" s="30"/>
    </row>
    <row r="37" spans="1:37" x14ac:dyDescent="0.2">
      <c r="A37" s="32">
        <v>85</v>
      </c>
      <c r="B37" s="32" t="s">
        <v>38</v>
      </c>
      <c r="C37" s="6">
        <v>2008</v>
      </c>
      <c r="D37" s="32" t="s">
        <v>1304</v>
      </c>
      <c r="E37" s="275" t="s">
        <v>1299</v>
      </c>
      <c r="F37" s="44" t="s">
        <v>40</v>
      </c>
      <c r="G37" s="32" t="s">
        <v>44</v>
      </c>
      <c r="H37" s="86" t="s">
        <v>44</v>
      </c>
      <c r="I37" s="32" t="s">
        <v>1311</v>
      </c>
      <c r="J37" s="32" t="s">
        <v>45</v>
      </c>
      <c r="K37" s="32" t="s">
        <v>40</v>
      </c>
      <c r="L37" s="32" t="s">
        <v>40</v>
      </c>
      <c r="M37" s="32" t="s">
        <v>46</v>
      </c>
      <c r="N37" s="32" t="s">
        <v>42</v>
      </c>
      <c r="O37" s="32" t="s">
        <v>42</v>
      </c>
      <c r="P37" s="34">
        <v>30</v>
      </c>
      <c r="Q37" s="34" t="s">
        <v>43</v>
      </c>
      <c r="R37" s="34">
        <v>75</v>
      </c>
      <c r="S37" s="34">
        <v>79</v>
      </c>
      <c r="T37" s="99" t="s">
        <v>1403</v>
      </c>
      <c r="U37" s="34">
        <v>2012</v>
      </c>
      <c r="V37" s="34">
        <v>3</v>
      </c>
      <c r="W37" s="82">
        <v>3</v>
      </c>
      <c r="X37" s="82" t="s">
        <v>61</v>
      </c>
      <c r="Y37" s="80" t="s">
        <v>61</v>
      </c>
      <c r="Z37" s="32" t="s">
        <v>58</v>
      </c>
      <c r="AA37" s="32" t="s">
        <v>58</v>
      </c>
      <c r="AB37" s="32" t="s">
        <v>58</v>
      </c>
      <c r="AC37" s="32"/>
      <c r="AD37" s="80" t="s">
        <v>58</v>
      </c>
      <c r="AE37" s="80" t="s">
        <v>58</v>
      </c>
      <c r="AF37" s="80" t="s">
        <v>58</v>
      </c>
      <c r="AG37" s="80" t="s">
        <v>58</v>
      </c>
      <c r="AH37" s="80" t="s">
        <v>58</v>
      </c>
      <c r="AI37" s="86" t="s">
        <v>58</v>
      </c>
      <c r="AJ37" s="80" t="s">
        <v>58</v>
      </c>
      <c r="AK37" s="32"/>
    </row>
    <row r="38" spans="1:37" x14ac:dyDescent="0.2">
      <c r="A38" s="30">
        <v>91</v>
      </c>
      <c r="B38" s="30" t="s">
        <v>38</v>
      </c>
      <c r="C38" s="5">
        <v>2008</v>
      </c>
      <c r="D38" s="30" t="s">
        <v>1304</v>
      </c>
      <c r="E38" s="274" t="s">
        <v>1299</v>
      </c>
      <c r="F38" s="30" t="s">
        <v>40</v>
      </c>
      <c r="G38" s="30" t="s">
        <v>48</v>
      </c>
      <c r="H38" s="79" t="s">
        <v>61</v>
      </c>
      <c r="I38" s="30" t="s">
        <v>1307</v>
      </c>
      <c r="J38" s="30" t="s">
        <v>45</v>
      </c>
      <c r="K38" s="30" t="s">
        <v>50</v>
      </c>
      <c r="L38" s="79" t="s">
        <v>1143</v>
      </c>
      <c r="M38" s="30" t="s">
        <v>46</v>
      </c>
      <c r="N38" s="30" t="s">
        <v>42</v>
      </c>
      <c r="O38" s="30" t="s">
        <v>42</v>
      </c>
      <c r="P38" s="31">
        <v>30</v>
      </c>
      <c r="Q38" s="31" t="s">
        <v>43</v>
      </c>
      <c r="R38" s="31">
        <v>60</v>
      </c>
      <c r="S38" s="31">
        <v>46</v>
      </c>
      <c r="T38" s="81" t="s">
        <v>1404</v>
      </c>
      <c r="U38" s="31">
        <v>2017</v>
      </c>
      <c r="V38" s="31">
        <v>3</v>
      </c>
      <c r="W38" s="81">
        <v>1</v>
      </c>
      <c r="X38" s="81" t="s">
        <v>61</v>
      </c>
      <c r="Y38" s="79" t="s">
        <v>61</v>
      </c>
      <c r="Z38" s="30" t="s">
        <v>58</v>
      </c>
      <c r="AA38" s="30" t="s">
        <v>58</v>
      </c>
      <c r="AB38" s="30" t="s">
        <v>58</v>
      </c>
      <c r="AC38" s="30"/>
      <c r="AD38" s="79" t="s">
        <v>58</v>
      </c>
      <c r="AE38" s="79" t="s">
        <v>58</v>
      </c>
      <c r="AF38" s="79" t="s">
        <v>58</v>
      </c>
      <c r="AG38" s="79" t="s">
        <v>58</v>
      </c>
      <c r="AH38" s="79" t="s">
        <v>58</v>
      </c>
      <c r="AI38" s="79" t="s">
        <v>58</v>
      </c>
      <c r="AJ38" s="79" t="s">
        <v>58</v>
      </c>
      <c r="AK38" s="30"/>
    </row>
    <row r="39" spans="1:37" x14ac:dyDescent="0.2">
      <c r="A39" s="32">
        <v>102</v>
      </c>
      <c r="B39" s="32" t="s">
        <v>38</v>
      </c>
      <c r="C39" s="6">
        <v>2008</v>
      </c>
      <c r="D39" s="32" t="s">
        <v>1305</v>
      </c>
      <c r="E39" s="275" t="s">
        <v>1299</v>
      </c>
      <c r="F39" s="44" t="s">
        <v>40</v>
      </c>
      <c r="G39" s="32" t="s">
        <v>48</v>
      </c>
      <c r="H39" s="86" t="s">
        <v>48</v>
      </c>
      <c r="I39" s="32" t="s">
        <v>1310</v>
      </c>
      <c r="J39" s="32" t="s">
        <v>45</v>
      </c>
      <c r="K39" s="32" t="s">
        <v>40</v>
      </c>
      <c r="L39" s="32" t="s">
        <v>40</v>
      </c>
      <c r="M39" s="32" t="s">
        <v>46</v>
      </c>
      <c r="N39" s="32" t="s">
        <v>42</v>
      </c>
      <c r="O39" s="32" t="s">
        <v>42</v>
      </c>
      <c r="P39" s="34">
        <v>90</v>
      </c>
      <c r="Q39" s="34" t="s">
        <v>43</v>
      </c>
      <c r="R39" s="34">
        <v>70</v>
      </c>
      <c r="S39" s="34">
        <v>69</v>
      </c>
      <c r="T39" s="99" t="s">
        <v>1405</v>
      </c>
      <c r="U39" s="34">
        <v>2012</v>
      </c>
      <c r="V39" s="34">
        <v>3</v>
      </c>
      <c r="W39" s="34">
        <v>3</v>
      </c>
      <c r="X39" s="34">
        <v>2</v>
      </c>
      <c r="Y39" s="80" t="s">
        <v>61</v>
      </c>
      <c r="Z39" s="37" t="s">
        <v>58</v>
      </c>
      <c r="AA39" s="37" t="s">
        <v>58</v>
      </c>
      <c r="AB39" s="32" t="s">
        <v>58</v>
      </c>
      <c r="AC39" s="32"/>
      <c r="AD39" s="80" t="s">
        <v>58</v>
      </c>
      <c r="AE39" s="80" t="s">
        <v>58</v>
      </c>
      <c r="AF39" s="80" t="s">
        <v>58</v>
      </c>
      <c r="AG39" s="86" t="s">
        <v>58</v>
      </c>
      <c r="AH39" s="80" t="s">
        <v>58</v>
      </c>
      <c r="AI39" s="86" t="s">
        <v>58</v>
      </c>
      <c r="AJ39" s="80" t="s">
        <v>58</v>
      </c>
      <c r="AK39" s="32"/>
    </row>
    <row r="40" spans="1:37" x14ac:dyDescent="0.2">
      <c r="A40" s="30">
        <v>108</v>
      </c>
      <c r="B40" s="30" t="s">
        <v>38</v>
      </c>
      <c r="C40" s="5">
        <v>2009</v>
      </c>
      <c r="D40" s="30" t="s">
        <v>1304</v>
      </c>
      <c r="E40" s="274" t="s">
        <v>1299</v>
      </c>
      <c r="F40" s="45" t="s">
        <v>40</v>
      </c>
      <c r="G40" s="30" t="s">
        <v>61</v>
      </c>
      <c r="H40" s="79" t="s">
        <v>61</v>
      </c>
      <c r="I40" s="30" t="s">
        <v>1307</v>
      </c>
      <c r="J40" s="30" t="s">
        <v>45</v>
      </c>
      <c r="K40" s="30" t="s">
        <v>50</v>
      </c>
      <c r="L40" s="30" t="s">
        <v>50</v>
      </c>
      <c r="M40" s="30" t="s">
        <v>41</v>
      </c>
      <c r="N40" s="30" t="s">
        <v>42</v>
      </c>
      <c r="O40" s="30" t="s">
        <v>42</v>
      </c>
      <c r="P40" s="31">
        <v>60</v>
      </c>
      <c r="Q40" s="31" t="s">
        <v>43</v>
      </c>
      <c r="R40" s="31">
        <v>40</v>
      </c>
      <c r="S40" s="31">
        <v>41</v>
      </c>
      <c r="T40" s="81" t="s">
        <v>1406</v>
      </c>
      <c r="U40" s="31">
        <v>2013</v>
      </c>
      <c r="V40" s="31">
        <v>3</v>
      </c>
      <c r="W40" s="31">
        <v>3</v>
      </c>
      <c r="X40" s="31">
        <v>0</v>
      </c>
      <c r="Y40" s="3" t="s">
        <v>61</v>
      </c>
      <c r="Z40" s="30" t="s">
        <v>58</v>
      </c>
      <c r="AA40" s="30" t="s">
        <v>58</v>
      </c>
      <c r="AB40" s="30" t="s">
        <v>58</v>
      </c>
      <c r="AC40" s="30"/>
      <c r="AD40" s="79" t="s">
        <v>58</v>
      </c>
      <c r="AE40" s="79" t="s">
        <v>58</v>
      </c>
      <c r="AF40" s="79" t="s">
        <v>58</v>
      </c>
      <c r="AG40" s="79" t="s">
        <v>58</v>
      </c>
      <c r="AH40" s="79" t="s">
        <v>58</v>
      </c>
      <c r="AI40" s="79" t="s">
        <v>58</v>
      </c>
      <c r="AJ40" s="79" t="s">
        <v>58</v>
      </c>
      <c r="AK40" s="30"/>
    </row>
    <row r="41" spans="1:37" x14ac:dyDescent="0.2">
      <c r="A41" s="37">
        <v>110</v>
      </c>
      <c r="B41" s="37" t="s">
        <v>38</v>
      </c>
      <c r="C41" s="6">
        <v>2009</v>
      </c>
      <c r="D41" s="37" t="s">
        <v>1304</v>
      </c>
      <c r="E41" s="276" t="s">
        <v>1301</v>
      </c>
      <c r="F41" s="37" t="s">
        <v>39</v>
      </c>
      <c r="G41" s="37" t="s">
        <v>61</v>
      </c>
      <c r="H41" s="80" t="s">
        <v>44</v>
      </c>
      <c r="I41" s="37" t="s">
        <v>1308</v>
      </c>
      <c r="J41" s="37" t="s">
        <v>45</v>
      </c>
      <c r="K41" s="37" t="s">
        <v>50</v>
      </c>
      <c r="L41" s="37" t="s">
        <v>50</v>
      </c>
      <c r="M41" s="37" t="s">
        <v>41</v>
      </c>
      <c r="N41" s="37" t="s">
        <v>42</v>
      </c>
      <c r="O41" s="37" t="s">
        <v>42</v>
      </c>
      <c r="P41" s="34">
        <v>120</v>
      </c>
      <c r="Q41" s="34" t="s">
        <v>43</v>
      </c>
      <c r="R41" s="34">
        <v>90</v>
      </c>
      <c r="S41" s="34">
        <v>89</v>
      </c>
      <c r="T41" s="99" t="s">
        <v>1407</v>
      </c>
      <c r="U41" s="34">
        <v>2017</v>
      </c>
      <c r="V41" s="34">
        <v>2</v>
      </c>
      <c r="W41" s="82" t="s">
        <v>61</v>
      </c>
      <c r="X41" s="82" t="s">
        <v>61</v>
      </c>
      <c r="Y41" s="80" t="s">
        <v>61</v>
      </c>
      <c r="Z41" s="32" t="s">
        <v>58</v>
      </c>
      <c r="AA41" s="32" t="s">
        <v>58</v>
      </c>
      <c r="AB41" s="37" t="s">
        <v>58</v>
      </c>
      <c r="AC41" s="37"/>
      <c r="AD41" s="80" t="s">
        <v>58</v>
      </c>
      <c r="AE41" s="80" t="s">
        <v>58</v>
      </c>
      <c r="AF41" s="80" t="s">
        <v>58</v>
      </c>
      <c r="AG41" s="80" t="s">
        <v>58</v>
      </c>
      <c r="AH41" s="80" t="s">
        <v>58</v>
      </c>
      <c r="AI41" s="80" t="s">
        <v>58</v>
      </c>
      <c r="AJ41" s="80" t="s">
        <v>58</v>
      </c>
      <c r="AK41" s="37"/>
    </row>
    <row r="42" spans="1:37" x14ac:dyDescent="0.2">
      <c r="A42" s="30">
        <v>114</v>
      </c>
      <c r="B42" s="30" t="s">
        <v>38</v>
      </c>
      <c r="C42" s="5">
        <v>2009</v>
      </c>
      <c r="D42" s="30" t="s">
        <v>1305</v>
      </c>
      <c r="E42" s="274" t="s">
        <v>1299</v>
      </c>
      <c r="F42" s="45" t="s">
        <v>40</v>
      </c>
      <c r="G42" s="30" t="s">
        <v>61</v>
      </c>
      <c r="H42" s="79" t="s">
        <v>48</v>
      </c>
      <c r="I42" s="30" t="s">
        <v>1307</v>
      </c>
      <c r="J42" s="30" t="s">
        <v>45</v>
      </c>
      <c r="K42" s="30" t="s">
        <v>40</v>
      </c>
      <c r="L42" s="30" t="s">
        <v>40</v>
      </c>
      <c r="M42" s="30" t="s">
        <v>46</v>
      </c>
      <c r="N42" s="30" t="s">
        <v>42</v>
      </c>
      <c r="O42" s="30" t="s">
        <v>42</v>
      </c>
      <c r="P42" s="31">
        <v>30</v>
      </c>
      <c r="Q42" s="31" t="s">
        <v>43</v>
      </c>
      <c r="R42" s="31">
        <v>40</v>
      </c>
      <c r="S42" s="31">
        <v>82</v>
      </c>
      <c r="T42" s="81" t="s">
        <v>1408</v>
      </c>
      <c r="U42" s="31">
        <v>2013</v>
      </c>
      <c r="V42" s="31">
        <v>3</v>
      </c>
      <c r="W42" s="81" t="s">
        <v>61</v>
      </c>
      <c r="X42" s="81" t="s">
        <v>61</v>
      </c>
      <c r="Y42" s="3" t="s">
        <v>93</v>
      </c>
      <c r="Z42" s="30" t="s">
        <v>58</v>
      </c>
      <c r="AA42" s="30" t="s">
        <v>58</v>
      </c>
      <c r="AB42" s="30" t="s">
        <v>59</v>
      </c>
      <c r="AC42" s="30"/>
      <c r="AD42" s="79" t="s">
        <v>58</v>
      </c>
      <c r="AE42" s="79" t="s">
        <v>58</v>
      </c>
      <c r="AF42" s="79" t="s">
        <v>58</v>
      </c>
      <c r="AG42" s="79" t="s">
        <v>58</v>
      </c>
      <c r="AH42" s="79" t="s">
        <v>58</v>
      </c>
      <c r="AI42" s="79" t="s">
        <v>1129</v>
      </c>
      <c r="AJ42" s="79" t="s">
        <v>58</v>
      </c>
      <c r="AK42" s="30"/>
    </row>
    <row r="43" spans="1:37" x14ac:dyDescent="0.2">
      <c r="A43" s="37">
        <v>115</v>
      </c>
      <c r="B43" s="37" t="s">
        <v>38</v>
      </c>
      <c r="C43" s="6">
        <v>2009</v>
      </c>
      <c r="D43" s="37" t="s">
        <v>1304</v>
      </c>
      <c r="E43" s="275" t="s">
        <v>1299</v>
      </c>
      <c r="F43" s="37" t="s">
        <v>39</v>
      </c>
      <c r="G43" s="37" t="s">
        <v>61</v>
      </c>
      <c r="H43" s="80" t="s">
        <v>48</v>
      </c>
      <c r="I43" s="37" t="s">
        <v>1308</v>
      </c>
      <c r="J43" s="37" t="s">
        <v>45</v>
      </c>
      <c r="K43" s="37" t="s">
        <v>50</v>
      </c>
      <c r="L43" s="37" t="s">
        <v>40</v>
      </c>
      <c r="M43" s="37" t="s">
        <v>46</v>
      </c>
      <c r="N43" s="37" t="s">
        <v>42</v>
      </c>
      <c r="O43" s="37" t="s">
        <v>42</v>
      </c>
      <c r="P43" s="34">
        <v>120</v>
      </c>
      <c r="Q43" s="34" t="s">
        <v>43</v>
      </c>
      <c r="R43" s="34">
        <v>140</v>
      </c>
      <c r="S43" s="34">
        <v>91</v>
      </c>
      <c r="T43" s="99" t="s">
        <v>1409</v>
      </c>
      <c r="U43" s="34">
        <v>2017</v>
      </c>
      <c r="V43" s="34">
        <v>3</v>
      </c>
      <c r="W43" s="82">
        <v>0</v>
      </c>
      <c r="X43" s="82" t="s">
        <v>61</v>
      </c>
      <c r="Y43" s="76" t="s">
        <v>93</v>
      </c>
      <c r="Z43" s="37" t="s">
        <v>58</v>
      </c>
      <c r="AA43" s="37" t="s">
        <v>58</v>
      </c>
      <c r="AB43" s="37" t="s">
        <v>58</v>
      </c>
      <c r="AC43" s="37"/>
      <c r="AD43" s="80" t="s">
        <v>58</v>
      </c>
      <c r="AE43" s="80" t="s">
        <v>58</v>
      </c>
      <c r="AF43" s="80" t="s">
        <v>58</v>
      </c>
      <c r="AG43" s="80" t="s">
        <v>58</v>
      </c>
      <c r="AH43" s="80" t="s">
        <v>58</v>
      </c>
      <c r="AI43" s="80" t="s">
        <v>58</v>
      </c>
      <c r="AJ43" s="80" t="s">
        <v>58</v>
      </c>
      <c r="AK43" s="37"/>
    </row>
    <row r="44" spans="1:37" x14ac:dyDescent="0.2">
      <c r="A44" s="30">
        <v>116</v>
      </c>
      <c r="B44" s="30" t="s">
        <v>38</v>
      </c>
      <c r="C44" s="5">
        <v>2009</v>
      </c>
      <c r="D44" s="30" t="s">
        <v>1304</v>
      </c>
      <c r="E44" s="274" t="s">
        <v>1299</v>
      </c>
      <c r="F44" s="45" t="s">
        <v>39</v>
      </c>
      <c r="G44" s="30" t="s">
        <v>40</v>
      </c>
      <c r="H44" s="79" t="s">
        <v>44</v>
      </c>
      <c r="I44" s="30" t="s">
        <v>1308</v>
      </c>
      <c r="J44" s="30" t="s">
        <v>45</v>
      </c>
      <c r="K44" s="30" t="s">
        <v>40</v>
      </c>
      <c r="L44" s="30" t="s">
        <v>40</v>
      </c>
      <c r="M44" s="30" t="s">
        <v>46</v>
      </c>
      <c r="N44" s="30" t="s">
        <v>42</v>
      </c>
      <c r="O44" s="30" t="s">
        <v>42</v>
      </c>
      <c r="P44" s="31">
        <v>60</v>
      </c>
      <c r="Q44" s="31" t="s">
        <v>43</v>
      </c>
      <c r="R44" s="31">
        <v>60</v>
      </c>
      <c r="S44" s="31">
        <v>61</v>
      </c>
      <c r="T44" s="81" t="s">
        <v>1410</v>
      </c>
      <c r="U44" s="31">
        <v>2012</v>
      </c>
      <c r="V44" s="31">
        <v>3</v>
      </c>
      <c r="W44" s="81" t="s">
        <v>61</v>
      </c>
      <c r="X44" s="81" t="s">
        <v>61</v>
      </c>
      <c r="Y44" s="3" t="s">
        <v>61</v>
      </c>
      <c r="Z44" s="30" t="s">
        <v>58</v>
      </c>
      <c r="AA44" s="30" t="s">
        <v>58</v>
      </c>
      <c r="AB44" s="30" t="s">
        <v>58</v>
      </c>
      <c r="AC44" s="30"/>
      <c r="AD44" s="79" t="s">
        <v>58</v>
      </c>
      <c r="AE44" s="79" t="s">
        <v>58</v>
      </c>
      <c r="AF44" s="79" t="s">
        <v>58</v>
      </c>
      <c r="AG44" s="79" t="s">
        <v>58</v>
      </c>
      <c r="AH44" s="79" t="s">
        <v>58</v>
      </c>
      <c r="AI44" s="79" t="s">
        <v>59</v>
      </c>
      <c r="AJ44" s="79" t="s">
        <v>58</v>
      </c>
      <c r="AK44" s="30"/>
    </row>
    <row r="45" spans="1:37" x14ac:dyDescent="0.2">
      <c r="A45" s="37">
        <v>117</v>
      </c>
      <c r="B45" s="37" t="s">
        <v>38</v>
      </c>
      <c r="C45" s="6">
        <v>2009</v>
      </c>
      <c r="D45" s="80" t="s">
        <v>1304</v>
      </c>
      <c r="E45" s="275" t="s">
        <v>1299</v>
      </c>
      <c r="F45" s="37" t="s">
        <v>40</v>
      </c>
      <c r="G45" s="37" t="s">
        <v>44</v>
      </c>
      <c r="H45" s="80" t="s">
        <v>44</v>
      </c>
      <c r="I45" s="37" t="s">
        <v>1307</v>
      </c>
      <c r="J45" s="37" t="s">
        <v>45</v>
      </c>
      <c r="K45" s="37" t="s">
        <v>40</v>
      </c>
      <c r="L45" s="37" t="s">
        <v>40</v>
      </c>
      <c r="M45" s="37" t="s">
        <v>46</v>
      </c>
      <c r="N45" s="37" t="s">
        <v>42</v>
      </c>
      <c r="O45" s="37" t="s">
        <v>42</v>
      </c>
      <c r="P45" s="34">
        <v>90</v>
      </c>
      <c r="Q45" s="34" t="s">
        <v>43</v>
      </c>
      <c r="R45" s="34">
        <v>60</v>
      </c>
      <c r="S45" s="34">
        <v>65</v>
      </c>
      <c r="T45" s="99" t="s">
        <v>1411</v>
      </c>
      <c r="U45" s="318">
        <v>2012</v>
      </c>
      <c r="V45" s="34">
        <v>3</v>
      </c>
      <c r="W45" s="82" t="s">
        <v>61</v>
      </c>
      <c r="X45" s="82" t="s">
        <v>61</v>
      </c>
      <c r="Y45" s="76" t="s">
        <v>92</v>
      </c>
      <c r="Z45" s="32" t="s">
        <v>58</v>
      </c>
      <c r="AA45" s="32" t="s">
        <v>58</v>
      </c>
      <c r="AB45" s="37" t="s">
        <v>58</v>
      </c>
      <c r="AC45" s="37"/>
      <c r="AD45" s="86" t="s">
        <v>58</v>
      </c>
      <c r="AE45" s="86" t="s">
        <v>58</v>
      </c>
      <c r="AF45" s="86" t="s">
        <v>58</v>
      </c>
      <c r="AG45" s="80" t="s">
        <v>58</v>
      </c>
      <c r="AH45" s="86" t="s">
        <v>58</v>
      </c>
      <c r="AI45" s="80" t="s">
        <v>58</v>
      </c>
      <c r="AJ45" s="86" t="s">
        <v>58</v>
      </c>
      <c r="AK45" s="37"/>
    </row>
    <row r="46" spans="1:37" x14ac:dyDescent="0.2">
      <c r="A46" s="30">
        <v>118</v>
      </c>
      <c r="B46" s="30" t="s">
        <v>38</v>
      </c>
      <c r="C46" s="5">
        <v>2009</v>
      </c>
      <c r="D46" s="30" t="s">
        <v>1304</v>
      </c>
      <c r="E46" s="274" t="s">
        <v>1299</v>
      </c>
      <c r="F46" s="45" t="s">
        <v>39</v>
      </c>
      <c r="G46" s="30" t="str">
        <f>K46</f>
        <v>U</v>
      </c>
      <c r="H46" s="79" t="s">
        <v>44</v>
      </c>
      <c r="I46" s="30" t="s">
        <v>1307</v>
      </c>
      <c r="J46" s="30" t="s">
        <v>45</v>
      </c>
      <c r="K46" s="30" t="s">
        <v>50</v>
      </c>
      <c r="L46" s="30" t="s">
        <v>40</v>
      </c>
      <c r="M46" s="30" t="s">
        <v>42</v>
      </c>
      <c r="N46" s="30" t="s">
        <v>42</v>
      </c>
      <c r="O46" s="30" t="s">
        <v>42</v>
      </c>
      <c r="P46" s="31">
        <v>60</v>
      </c>
      <c r="Q46" s="31" t="s">
        <v>43</v>
      </c>
      <c r="R46" s="31">
        <v>60</v>
      </c>
      <c r="S46" s="31">
        <v>60</v>
      </c>
      <c r="T46" s="81" t="s">
        <v>1412</v>
      </c>
      <c r="U46" s="31">
        <v>2011</v>
      </c>
      <c r="V46" s="31">
        <v>3</v>
      </c>
      <c r="W46" s="81" t="s">
        <v>61</v>
      </c>
      <c r="X46" s="81" t="s">
        <v>61</v>
      </c>
      <c r="Y46" s="3" t="s">
        <v>96</v>
      </c>
      <c r="Z46" s="30" t="s">
        <v>58</v>
      </c>
      <c r="AA46" s="30" t="s">
        <v>58</v>
      </c>
      <c r="AB46" s="79" t="s">
        <v>58</v>
      </c>
      <c r="AC46" s="30"/>
      <c r="AD46" s="79" t="s">
        <v>58</v>
      </c>
      <c r="AE46" s="79" t="s">
        <v>58</v>
      </c>
      <c r="AF46" s="79" t="s">
        <v>58</v>
      </c>
      <c r="AG46" s="79" t="s">
        <v>59</v>
      </c>
      <c r="AH46" s="79" t="s">
        <v>58</v>
      </c>
      <c r="AI46" s="79" t="s">
        <v>58</v>
      </c>
      <c r="AJ46" s="79" t="s">
        <v>58</v>
      </c>
      <c r="AK46" s="30"/>
    </row>
    <row r="47" spans="1:37" x14ac:dyDescent="0.2">
      <c r="A47" s="37">
        <v>120</v>
      </c>
      <c r="B47" s="37" t="s">
        <v>38</v>
      </c>
      <c r="C47" s="6">
        <v>2009</v>
      </c>
      <c r="D47" s="37" t="s">
        <v>1305</v>
      </c>
      <c r="E47" s="275" t="s">
        <v>1299</v>
      </c>
      <c r="F47" s="37" t="s">
        <v>40</v>
      </c>
      <c r="G47" s="37" t="s">
        <v>61</v>
      </c>
      <c r="H47" s="80" t="s">
        <v>44</v>
      </c>
      <c r="I47" s="37" t="s">
        <v>1308</v>
      </c>
      <c r="J47" s="37" t="s">
        <v>45</v>
      </c>
      <c r="K47" s="37" t="s">
        <v>50</v>
      </c>
      <c r="L47" s="37" t="s">
        <v>50</v>
      </c>
      <c r="M47" s="37" t="s">
        <v>46</v>
      </c>
      <c r="N47" s="37" t="s">
        <v>42</v>
      </c>
      <c r="O47" s="37" t="s">
        <v>42</v>
      </c>
      <c r="P47" s="34">
        <v>60</v>
      </c>
      <c r="Q47" s="34" t="s">
        <v>43</v>
      </c>
      <c r="R47" s="34">
        <v>43</v>
      </c>
      <c r="S47" s="34">
        <v>44</v>
      </c>
      <c r="T47" s="99" t="s">
        <v>1413</v>
      </c>
      <c r="U47" s="34">
        <v>2013</v>
      </c>
      <c r="V47" s="34">
        <v>3</v>
      </c>
      <c r="W47" s="34">
        <v>3</v>
      </c>
      <c r="X47" s="34">
        <v>3</v>
      </c>
      <c r="Y47" s="80" t="s">
        <v>61</v>
      </c>
      <c r="Z47" s="37" t="s">
        <v>58</v>
      </c>
      <c r="AA47" s="37" t="s">
        <v>58</v>
      </c>
      <c r="AB47" s="37" t="s">
        <v>58</v>
      </c>
      <c r="AC47" s="37"/>
      <c r="AD47" s="80" t="s">
        <v>58</v>
      </c>
      <c r="AE47" s="80" t="s">
        <v>58</v>
      </c>
      <c r="AF47" s="80" t="s">
        <v>58</v>
      </c>
      <c r="AG47" s="80" t="s">
        <v>58</v>
      </c>
      <c r="AH47" s="80" t="s">
        <v>58</v>
      </c>
      <c r="AI47" s="80" t="s">
        <v>58</v>
      </c>
      <c r="AJ47" s="80" t="s">
        <v>58</v>
      </c>
      <c r="AK47" s="37"/>
    </row>
    <row r="48" spans="1:37" x14ac:dyDescent="0.2">
      <c r="A48" s="30">
        <v>122</v>
      </c>
      <c r="B48" s="30" t="s">
        <v>38</v>
      </c>
      <c r="C48" s="5">
        <v>2009</v>
      </c>
      <c r="D48" s="30" t="s">
        <v>1304</v>
      </c>
      <c r="E48" s="274" t="s">
        <v>1299</v>
      </c>
      <c r="F48" s="30" t="s">
        <v>39</v>
      </c>
      <c r="G48" s="30" t="s">
        <v>61</v>
      </c>
      <c r="H48" s="79" t="s">
        <v>48</v>
      </c>
      <c r="I48" s="30" t="s">
        <v>1308</v>
      </c>
      <c r="J48" s="30" t="s">
        <v>45</v>
      </c>
      <c r="K48" s="30" t="s">
        <v>50</v>
      </c>
      <c r="L48" s="30" t="s">
        <v>40</v>
      </c>
      <c r="M48" s="30" t="s">
        <v>46</v>
      </c>
      <c r="N48" s="30" t="s">
        <v>42</v>
      </c>
      <c r="O48" s="30" t="s">
        <v>42</v>
      </c>
      <c r="P48" s="31">
        <v>90</v>
      </c>
      <c r="Q48" s="31" t="s">
        <v>43</v>
      </c>
      <c r="R48" s="31">
        <v>50</v>
      </c>
      <c r="S48" s="31">
        <v>80</v>
      </c>
      <c r="T48" s="81" t="s">
        <v>1414</v>
      </c>
      <c r="U48" s="31">
        <v>2012</v>
      </c>
      <c r="V48" s="31">
        <v>3</v>
      </c>
      <c r="W48" s="31">
        <v>3</v>
      </c>
      <c r="X48" s="31">
        <v>2</v>
      </c>
      <c r="Y48" s="3" t="s">
        <v>95</v>
      </c>
      <c r="Z48" s="30" t="s">
        <v>58</v>
      </c>
      <c r="AA48" s="30" t="s">
        <v>58</v>
      </c>
      <c r="AB48" s="79" t="s">
        <v>58</v>
      </c>
      <c r="AC48" s="30"/>
      <c r="AD48" s="79" t="s">
        <v>58</v>
      </c>
      <c r="AE48" s="79" t="s">
        <v>58</v>
      </c>
      <c r="AF48" s="79" t="s">
        <v>58</v>
      </c>
      <c r="AG48" s="79" t="s">
        <v>58</v>
      </c>
      <c r="AH48" s="79" t="s">
        <v>58</v>
      </c>
      <c r="AI48" s="79" t="s">
        <v>58</v>
      </c>
      <c r="AJ48" s="79" t="s">
        <v>58</v>
      </c>
      <c r="AK48" s="30"/>
    </row>
    <row r="49" spans="1:37" x14ac:dyDescent="0.2">
      <c r="A49" s="32">
        <v>123</v>
      </c>
      <c r="B49" s="32" t="s">
        <v>38</v>
      </c>
      <c r="C49" s="6">
        <v>2009</v>
      </c>
      <c r="D49" s="32" t="s">
        <v>1304</v>
      </c>
      <c r="E49" s="275" t="s">
        <v>1299</v>
      </c>
      <c r="F49" s="44" t="s">
        <v>39</v>
      </c>
      <c r="G49" s="37" t="s">
        <v>61</v>
      </c>
      <c r="H49" s="80" t="s">
        <v>48</v>
      </c>
      <c r="I49" s="32" t="s">
        <v>1307</v>
      </c>
      <c r="J49" s="32" t="s">
        <v>1316</v>
      </c>
      <c r="K49" s="32" t="s">
        <v>50</v>
      </c>
      <c r="L49" s="32" t="s">
        <v>50</v>
      </c>
      <c r="M49" s="32" t="s">
        <v>41</v>
      </c>
      <c r="N49" s="32" t="s">
        <v>42</v>
      </c>
      <c r="O49" s="32" t="s">
        <v>42</v>
      </c>
      <c r="P49" s="34">
        <v>30</v>
      </c>
      <c r="Q49" s="34" t="s">
        <v>43</v>
      </c>
      <c r="R49" s="34">
        <v>30</v>
      </c>
      <c r="S49" s="34">
        <v>30</v>
      </c>
      <c r="T49" s="99" t="s">
        <v>1415</v>
      </c>
      <c r="U49" s="34">
        <v>2010</v>
      </c>
      <c r="V49" s="34">
        <v>3</v>
      </c>
      <c r="W49" s="82">
        <v>3</v>
      </c>
      <c r="X49" s="82">
        <v>3</v>
      </c>
      <c r="Y49" s="76" t="s">
        <v>92</v>
      </c>
      <c r="Z49" s="32" t="s">
        <v>58</v>
      </c>
      <c r="AA49" s="32" t="s">
        <v>58</v>
      </c>
      <c r="AB49" s="281" t="s">
        <v>58</v>
      </c>
      <c r="AC49" s="32"/>
      <c r="AD49" s="80" t="s">
        <v>58</v>
      </c>
      <c r="AE49" s="80" t="s">
        <v>58</v>
      </c>
      <c r="AF49" s="80" t="s">
        <v>58</v>
      </c>
      <c r="AG49" s="86" t="s">
        <v>59</v>
      </c>
      <c r="AH49" s="80" t="s">
        <v>58</v>
      </c>
      <c r="AI49" s="86" t="s">
        <v>58</v>
      </c>
      <c r="AJ49" s="80" t="s">
        <v>58</v>
      </c>
      <c r="AK49" s="32"/>
    </row>
    <row r="50" spans="1:37" x14ac:dyDescent="0.2">
      <c r="A50" s="30">
        <v>125</v>
      </c>
      <c r="B50" s="30" t="s">
        <v>38</v>
      </c>
      <c r="C50" s="5">
        <v>2009</v>
      </c>
      <c r="D50" s="30" t="s">
        <v>1304</v>
      </c>
      <c r="E50" s="274" t="s">
        <v>1299</v>
      </c>
      <c r="F50" s="30" t="s">
        <v>40</v>
      </c>
      <c r="G50" s="30" t="s">
        <v>61</v>
      </c>
      <c r="H50" s="79" t="s">
        <v>61</v>
      </c>
      <c r="I50" s="30" t="s">
        <v>1308</v>
      </c>
      <c r="J50" s="79" t="s">
        <v>45</v>
      </c>
      <c r="K50" s="30" t="s">
        <v>50</v>
      </c>
      <c r="L50" s="79" t="s">
        <v>1143</v>
      </c>
      <c r="M50" s="30" t="s">
        <v>46</v>
      </c>
      <c r="N50" s="30" t="s">
        <v>42</v>
      </c>
      <c r="O50" s="30" t="s">
        <v>42</v>
      </c>
      <c r="P50" s="31">
        <v>90</v>
      </c>
      <c r="Q50" s="31" t="s">
        <v>43</v>
      </c>
      <c r="R50" s="31">
        <v>150</v>
      </c>
      <c r="S50" s="31">
        <v>80</v>
      </c>
      <c r="T50" s="81" t="s">
        <v>1416</v>
      </c>
      <c r="U50" s="31">
        <v>2018</v>
      </c>
      <c r="V50" s="31">
        <v>3</v>
      </c>
      <c r="W50" s="81">
        <v>3</v>
      </c>
      <c r="X50" s="81" t="s">
        <v>61</v>
      </c>
      <c r="Y50" s="79" t="s">
        <v>61</v>
      </c>
      <c r="Z50" s="30" t="s">
        <v>58</v>
      </c>
      <c r="AA50" s="30" t="s">
        <v>58</v>
      </c>
      <c r="AB50" s="79" t="s">
        <v>60</v>
      </c>
      <c r="AC50" s="30"/>
      <c r="AD50" s="79" t="s">
        <v>58</v>
      </c>
      <c r="AE50" s="79" t="s">
        <v>58</v>
      </c>
      <c r="AF50" s="79" t="s">
        <v>58</v>
      </c>
      <c r="AG50" s="79" t="s">
        <v>59</v>
      </c>
      <c r="AH50" s="79" t="s">
        <v>58</v>
      </c>
      <c r="AI50" s="79" t="s">
        <v>1129</v>
      </c>
      <c r="AJ50" s="79" t="s">
        <v>58</v>
      </c>
      <c r="AK50" s="30"/>
    </row>
    <row r="51" spans="1:37" x14ac:dyDescent="0.2">
      <c r="A51" s="32">
        <v>126</v>
      </c>
      <c r="B51" s="32" t="s">
        <v>38</v>
      </c>
      <c r="C51" s="6">
        <v>2009</v>
      </c>
      <c r="D51" s="32" t="s">
        <v>1304</v>
      </c>
      <c r="E51" s="275" t="s">
        <v>1299</v>
      </c>
      <c r="F51" s="44" t="s">
        <v>40</v>
      </c>
      <c r="G51" s="37" t="s">
        <v>61</v>
      </c>
      <c r="H51" s="80" t="s">
        <v>48</v>
      </c>
      <c r="I51" s="32" t="s">
        <v>1307</v>
      </c>
      <c r="J51" s="272" t="s">
        <v>49</v>
      </c>
      <c r="K51" s="32" t="s">
        <v>50</v>
      </c>
      <c r="L51" s="234" t="s">
        <v>1143</v>
      </c>
      <c r="M51" s="32" t="s">
        <v>46</v>
      </c>
      <c r="N51" s="32" t="s">
        <v>42</v>
      </c>
      <c r="O51" s="32" t="s">
        <v>42</v>
      </c>
      <c r="P51" s="34">
        <v>90</v>
      </c>
      <c r="Q51" s="34" t="s">
        <v>43</v>
      </c>
      <c r="R51" s="34">
        <v>140</v>
      </c>
      <c r="S51" s="34">
        <v>148</v>
      </c>
      <c r="T51" s="99" t="s">
        <v>1417</v>
      </c>
      <c r="U51" s="34">
        <v>2010</v>
      </c>
      <c r="V51" s="34">
        <v>3</v>
      </c>
      <c r="W51" s="82" t="s">
        <v>61</v>
      </c>
      <c r="X51" s="82" t="s">
        <v>61</v>
      </c>
      <c r="Y51" s="80" t="s">
        <v>61</v>
      </c>
      <c r="Z51" s="37" t="s">
        <v>58</v>
      </c>
      <c r="AA51" s="37" t="s">
        <v>58</v>
      </c>
      <c r="AB51" s="281" t="s">
        <v>58</v>
      </c>
      <c r="AC51" s="32"/>
      <c r="AD51" s="80" t="s">
        <v>58</v>
      </c>
      <c r="AE51" s="80" t="s">
        <v>58</v>
      </c>
      <c r="AF51" s="80" t="s">
        <v>58</v>
      </c>
      <c r="AG51" s="86" t="s">
        <v>59</v>
      </c>
      <c r="AH51" s="80" t="s">
        <v>58</v>
      </c>
      <c r="AI51" s="86" t="s">
        <v>1129</v>
      </c>
      <c r="AJ51" s="80" t="s">
        <v>58</v>
      </c>
      <c r="AK51" s="32"/>
    </row>
    <row r="52" spans="1:37" x14ac:dyDescent="0.2">
      <c r="A52" s="30">
        <v>129</v>
      </c>
      <c r="B52" s="30" t="s">
        <v>38</v>
      </c>
      <c r="C52" s="5">
        <v>2009</v>
      </c>
      <c r="D52" s="30" t="s">
        <v>1305</v>
      </c>
      <c r="E52" s="274" t="s">
        <v>1299</v>
      </c>
      <c r="F52" s="30" t="s">
        <v>39</v>
      </c>
      <c r="G52" s="30" t="s">
        <v>61</v>
      </c>
      <c r="H52" s="79" t="s">
        <v>48</v>
      </c>
      <c r="I52" s="30" t="s">
        <v>1308</v>
      </c>
      <c r="J52" s="30" t="s">
        <v>45</v>
      </c>
      <c r="K52" s="30" t="s">
        <v>50</v>
      </c>
      <c r="L52" s="79" t="s">
        <v>1143</v>
      </c>
      <c r="M52" s="30" t="s">
        <v>41</v>
      </c>
      <c r="N52" s="30" t="s">
        <v>42</v>
      </c>
      <c r="O52" s="30" t="s">
        <v>42</v>
      </c>
      <c r="P52" s="31">
        <v>180</v>
      </c>
      <c r="Q52" s="31" t="s">
        <v>43</v>
      </c>
      <c r="R52" s="31">
        <v>80</v>
      </c>
      <c r="S52" s="31">
        <v>80</v>
      </c>
      <c r="T52" s="81" t="s">
        <v>1418</v>
      </c>
      <c r="U52" s="31">
        <v>2010</v>
      </c>
      <c r="V52" s="31">
        <v>3</v>
      </c>
      <c r="W52" s="81" t="s">
        <v>61</v>
      </c>
      <c r="X52" s="81" t="s">
        <v>61</v>
      </c>
      <c r="Y52" s="79" t="s">
        <v>61</v>
      </c>
      <c r="Z52" s="30" t="s">
        <v>58</v>
      </c>
      <c r="AA52" s="30" t="s">
        <v>58</v>
      </c>
      <c r="AB52" s="30" t="s">
        <v>58</v>
      </c>
      <c r="AC52" s="30"/>
      <c r="AD52" s="79" t="s">
        <v>58</v>
      </c>
      <c r="AE52" s="79" t="s">
        <v>58</v>
      </c>
      <c r="AF52" s="79" t="s">
        <v>58</v>
      </c>
      <c r="AG52" s="79" t="s">
        <v>59</v>
      </c>
      <c r="AH52" s="79" t="s">
        <v>58</v>
      </c>
      <c r="AI52" s="79" t="s">
        <v>1129</v>
      </c>
      <c r="AJ52" s="79" t="s">
        <v>58</v>
      </c>
      <c r="AK52" s="30"/>
    </row>
    <row r="53" spans="1:37" x14ac:dyDescent="0.2">
      <c r="A53" s="32">
        <v>132</v>
      </c>
      <c r="B53" s="32" t="s">
        <v>38</v>
      </c>
      <c r="C53" s="6">
        <v>2009</v>
      </c>
      <c r="D53" s="32" t="s">
        <v>1304</v>
      </c>
      <c r="E53" s="275" t="s">
        <v>1299</v>
      </c>
      <c r="F53" s="44" t="s">
        <v>40</v>
      </c>
      <c r="G53" s="37" t="s">
        <v>61</v>
      </c>
      <c r="H53" s="80" t="s">
        <v>61</v>
      </c>
      <c r="I53" s="32" t="s">
        <v>1307</v>
      </c>
      <c r="J53" s="32" t="s">
        <v>45</v>
      </c>
      <c r="K53" s="32" t="s">
        <v>40</v>
      </c>
      <c r="L53" s="32" t="s">
        <v>50</v>
      </c>
      <c r="M53" s="32" t="s">
        <v>41</v>
      </c>
      <c r="N53" s="32" t="s">
        <v>42</v>
      </c>
      <c r="O53" s="32" t="s">
        <v>42</v>
      </c>
      <c r="P53" s="34">
        <v>30</v>
      </c>
      <c r="Q53" s="34" t="s">
        <v>43</v>
      </c>
      <c r="R53" s="34">
        <v>100</v>
      </c>
      <c r="S53" s="34">
        <v>101</v>
      </c>
      <c r="T53" s="99" t="s">
        <v>1419</v>
      </c>
      <c r="U53" s="34">
        <v>2010</v>
      </c>
      <c r="V53" s="34">
        <v>3</v>
      </c>
      <c r="W53" s="82" t="s">
        <v>61</v>
      </c>
      <c r="X53" s="82" t="s">
        <v>61</v>
      </c>
      <c r="Y53" s="80" t="s">
        <v>61</v>
      </c>
      <c r="Z53" s="32" t="s">
        <v>58</v>
      </c>
      <c r="AA53" s="32" t="s">
        <v>58</v>
      </c>
      <c r="AB53" s="281" t="s">
        <v>58</v>
      </c>
      <c r="AC53" s="32"/>
      <c r="AD53" s="80" t="s">
        <v>58</v>
      </c>
      <c r="AE53" s="80" t="s">
        <v>58</v>
      </c>
      <c r="AF53" s="80" t="s">
        <v>58</v>
      </c>
      <c r="AG53" s="86" t="s">
        <v>59</v>
      </c>
      <c r="AH53" s="80" t="s">
        <v>58</v>
      </c>
      <c r="AI53" s="86" t="s">
        <v>1129</v>
      </c>
      <c r="AJ53" s="80" t="s">
        <v>58</v>
      </c>
      <c r="AK53" s="32"/>
    </row>
    <row r="54" spans="1:37" x14ac:dyDescent="0.2">
      <c r="A54" s="30">
        <v>134</v>
      </c>
      <c r="B54" s="30" t="s">
        <v>38</v>
      </c>
      <c r="C54" s="5">
        <v>2009</v>
      </c>
      <c r="D54" s="30" t="s">
        <v>1305</v>
      </c>
      <c r="E54" s="274" t="s">
        <v>1299</v>
      </c>
      <c r="F54" s="30" t="s">
        <v>39</v>
      </c>
      <c r="G54" s="30" t="s">
        <v>61</v>
      </c>
      <c r="H54" s="79" t="s">
        <v>48</v>
      </c>
      <c r="I54" s="30" t="s">
        <v>1308</v>
      </c>
      <c r="J54" s="30" t="s">
        <v>45</v>
      </c>
      <c r="K54" s="30" t="s">
        <v>50</v>
      </c>
      <c r="L54" s="38" t="s">
        <v>50</v>
      </c>
      <c r="M54" s="38" t="s">
        <v>46</v>
      </c>
      <c r="N54" s="38" t="s">
        <v>42</v>
      </c>
      <c r="O54" s="38" t="s">
        <v>42</v>
      </c>
      <c r="P54" s="39">
        <v>60</v>
      </c>
      <c r="Q54" s="31" t="s">
        <v>43</v>
      </c>
      <c r="R54" s="31">
        <v>90</v>
      </c>
      <c r="S54" s="39">
        <v>112</v>
      </c>
      <c r="T54" s="83" t="s">
        <v>1420</v>
      </c>
      <c r="U54" s="39">
        <v>2013</v>
      </c>
      <c r="V54" s="39">
        <v>3</v>
      </c>
      <c r="W54" s="83" t="s">
        <v>61</v>
      </c>
      <c r="X54" s="83" t="s">
        <v>61</v>
      </c>
      <c r="Y54" s="3" t="s">
        <v>93</v>
      </c>
      <c r="Z54" s="30" t="s">
        <v>58</v>
      </c>
      <c r="AA54" s="30" t="s">
        <v>58</v>
      </c>
      <c r="AB54" s="30" t="s">
        <v>58</v>
      </c>
      <c r="AC54" s="30"/>
      <c r="AD54" s="79" t="s">
        <v>58</v>
      </c>
      <c r="AE54" s="79" t="s">
        <v>58</v>
      </c>
      <c r="AF54" s="79" t="s">
        <v>58</v>
      </c>
      <c r="AG54" s="79" t="s">
        <v>59</v>
      </c>
      <c r="AH54" s="79" t="s">
        <v>58</v>
      </c>
      <c r="AI54" s="79" t="s">
        <v>1129</v>
      </c>
      <c r="AJ54" s="79" t="s">
        <v>58</v>
      </c>
      <c r="AK54" s="30"/>
    </row>
    <row r="55" spans="1:37" x14ac:dyDescent="0.2">
      <c r="A55" s="32">
        <v>137</v>
      </c>
      <c r="B55" s="32" t="s">
        <v>38</v>
      </c>
      <c r="C55" s="6">
        <v>2010</v>
      </c>
      <c r="D55" s="279" t="s">
        <v>1306</v>
      </c>
      <c r="E55" s="275" t="s">
        <v>1299</v>
      </c>
      <c r="F55" s="44" t="s">
        <v>39</v>
      </c>
      <c r="G55" s="37" t="s">
        <v>61</v>
      </c>
      <c r="H55" s="80" t="s">
        <v>48</v>
      </c>
      <c r="I55" s="32" t="s">
        <v>1307</v>
      </c>
      <c r="J55" s="32" t="s">
        <v>45</v>
      </c>
      <c r="K55" s="32" t="s">
        <v>50</v>
      </c>
      <c r="L55" s="32" t="s">
        <v>50</v>
      </c>
      <c r="M55" s="32" t="s">
        <v>42</v>
      </c>
      <c r="N55" s="32" t="s">
        <v>42</v>
      </c>
      <c r="O55" s="32" t="s">
        <v>42</v>
      </c>
      <c r="P55" s="34">
        <v>150</v>
      </c>
      <c r="Q55" s="82" t="s">
        <v>43</v>
      </c>
      <c r="R55" s="34">
        <v>75</v>
      </c>
      <c r="S55" s="34">
        <v>76</v>
      </c>
      <c r="T55" s="99" t="s">
        <v>1421</v>
      </c>
      <c r="U55" s="34">
        <v>2013</v>
      </c>
      <c r="V55" s="34">
        <v>3</v>
      </c>
      <c r="W55" s="82" t="s">
        <v>61</v>
      </c>
      <c r="X55" s="82" t="s">
        <v>61</v>
      </c>
      <c r="Y55" s="80" t="s">
        <v>61</v>
      </c>
      <c r="Z55" s="37" t="s">
        <v>58</v>
      </c>
      <c r="AA55" s="37" t="s">
        <v>58</v>
      </c>
      <c r="AB55" s="32" t="s">
        <v>58</v>
      </c>
      <c r="AC55" s="32"/>
      <c r="AD55" s="86" t="s">
        <v>58</v>
      </c>
      <c r="AE55" s="86" t="s">
        <v>58</v>
      </c>
      <c r="AF55" s="86" t="s">
        <v>58</v>
      </c>
      <c r="AG55" s="86" t="s">
        <v>59</v>
      </c>
      <c r="AH55" s="86" t="s">
        <v>58</v>
      </c>
      <c r="AI55" s="86" t="s">
        <v>58</v>
      </c>
      <c r="AJ55" s="86" t="s">
        <v>58</v>
      </c>
      <c r="AK55" s="32"/>
    </row>
    <row r="56" spans="1:37" x14ac:dyDescent="0.2">
      <c r="A56" s="30">
        <v>139</v>
      </c>
      <c r="B56" s="30" t="s">
        <v>38</v>
      </c>
      <c r="C56" s="5">
        <v>2010</v>
      </c>
      <c r="D56" s="30" t="s">
        <v>1305</v>
      </c>
      <c r="E56" s="274" t="s">
        <v>1299</v>
      </c>
      <c r="F56" s="45" t="s">
        <v>39</v>
      </c>
      <c r="G56" s="30" t="s">
        <v>61</v>
      </c>
      <c r="H56" s="79" t="s">
        <v>61</v>
      </c>
      <c r="I56" s="30" t="s">
        <v>1312</v>
      </c>
      <c r="J56" s="30" t="s">
        <v>45</v>
      </c>
      <c r="K56" s="30" t="s">
        <v>50</v>
      </c>
      <c r="L56" s="30" t="s">
        <v>50</v>
      </c>
      <c r="M56" s="30" t="s">
        <v>41</v>
      </c>
      <c r="N56" s="30" t="s">
        <v>42</v>
      </c>
      <c r="O56" s="30" t="s">
        <v>42</v>
      </c>
      <c r="P56" s="31">
        <v>60</v>
      </c>
      <c r="Q56" s="81" t="s">
        <v>61</v>
      </c>
      <c r="R56" s="81" t="s">
        <v>61</v>
      </c>
      <c r="S56" s="81" t="s">
        <v>61</v>
      </c>
      <c r="T56" s="81" t="s">
        <v>61</v>
      </c>
      <c r="U56" s="81" t="s">
        <v>61</v>
      </c>
      <c r="V56" s="31">
        <v>3</v>
      </c>
      <c r="W56" s="81" t="s">
        <v>61</v>
      </c>
      <c r="X56" s="81" t="s">
        <v>61</v>
      </c>
      <c r="Y56" s="79" t="s">
        <v>61</v>
      </c>
      <c r="Z56" s="30" t="s">
        <v>58</v>
      </c>
      <c r="AA56" s="30" t="s">
        <v>58</v>
      </c>
      <c r="AB56" s="30" t="s">
        <v>59</v>
      </c>
      <c r="AC56" s="30"/>
      <c r="AD56" s="79" t="s">
        <v>58</v>
      </c>
      <c r="AE56" s="79" t="s">
        <v>58</v>
      </c>
      <c r="AF56" s="79" t="s">
        <v>58</v>
      </c>
      <c r="AG56" s="79" t="s">
        <v>59</v>
      </c>
      <c r="AH56" s="79" t="s">
        <v>58</v>
      </c>
      <c r="AI56" s="79" t="s">
        <v>59</v>
      </c>
      <c r="AJ56" s="79" t="s">
        <v>58</v>
      </c>
      <c r="AK56" s="30"/>
    </row>
    <row r="57" spans="1:37" x14ac:dyDescent="0.2">
      <c r="A57" s="37">
        <v>143</v>
      </c>
      <c r="B57" s="37" t="s">
        <v>38</v>
      </c>
      <c r="C57" s="6">
        <v>2011</v>
      </c>
      <c r="D57" s="37" t="s">
        <v>1303</v>
      </c>
      <c r="E57" s="275" t="s">
        <v>1299</v>
      </c>
      <c r="F57" s="37" t="s">
        <v>40</v>
      </c>
      <c r="G57" s="37" t="s">
        <v>61</v>
      </c>
      <c r="H57" s="80" t="s">
        <v>48</v>
      </c>
      <c r="I57" s="37" t="s">
        <v>1307</v>
      </c>
      <c r="J57" s="37" t="s">
        <v>45</v>
      </c>
      <c r="K57" s="37" t="s">
        <v>50</v>
      </c>
      <c r="L57" s="37" t="s">
        <v>40</v>
      </c>
      <c r="M57" s="37" t="s">
        <v>46</v>
      </c>
      <c r="N57" s="37" t="s">
        <v>42</v>
      </c>
      <c r="O57" s="37" t="s">
        <v>42</v>
      </c>
      <c r="P57" s="34">
        <v>60</v>
      </c>
      <c r="Q57" s="82" t="s">
        <v>43</v>
      </c>
      <c r="R57" s="34">
        <v>42</v>
      </c>
      <c r="S57" s="34">
        <v>54</v>
      </c>
      <c r="T57" s="99" t="s">
        <v>1422</v>
      </c>
      <c r="U57" s="34">
        <v>2018</v>
      </c>
      <c r="V57" s="34">
        <v>3</v>
      </c>
      <c r="W57" s="34">
        <v>3</v>
      </c>
      <c r="X57" s="34">
        <v>2</v>
      </c>
      <c r="Y57" s="76" t="s">
        <v>96</v>
      </c>
      <c r="Z57" s="32" t="s">
        <v>58</v>
      </c>
      <c r="AA57" s="32" t="s">
        <v>58</v>
      </c>
      <c r="AB57" s="80" t="s">
        <v>60</v>
      </c>
      <c r="AC57" s="37"/>
      <c r="AD57" s="80" t="s">
        <v>58</v>
      </c>
      <c r="AE57" s="80" t="s">
        <v>58</v>
      </c>
      <c r="AF57" s="80" t="s">
        <v>58</v>
      </c>
      <c r="AG57" s="80" t="s">
        <v>58</v>
      </c>
      <c r="AH57" s="80" t="s">
        <v>58</v>
      </c>
      <c r="AI57" s="80" t="s">
        <v>58</v>
      </c>
      <c r="AJ57" s="80" t="s">
        <v>58</v>
      </c>
      <c r="AK57" s="37"/>
    </row>
    <row r="58" spans="1:37" x14ac:dyDescent="0.2">
      <c r="A58" s="30">
        <v>146</v>
      </c>
      <c r="B58" s="30" t="s">
        <v>38</v>
      </c>
      <c r="C58" s="5">
        <v>2011</v>
      </c>
      <c r="D58" s="30" t="s">
        <v>1305</v>
      </c>
      <c r="E58" s="274" t="s">
        <v>1299</v>
      </c>
      <c r="F58" s="45" t="s">
        <v>39</v>
      </c>
      <c r="G58" s="30" t="s">
        <v>61</v>
      </c>
      <c r="H58" s="79" t="s">
        <v>44</v>
      </c>
      <c r="I58" s="30" t="s">
        <v>1307</v>
      </c>
      <c r="J58" s="79" t="s">
        <v>49</v>
      </c>
      <c r="K58" s="30" t="s">
        <v>50</v>
      </c>
      <c r="L58" s="30" t="s">
        <v>50</v>
      </c>
      <c r="M58" s="30" t="s">
        <v>42</v>
      </c>
      <c r="N58" s="30" t="s">
        <v>42</v>
      </c>
      <c r="O58" s="30" t="s">
        <v>42</v>
      </c>
      <c r="P58" s="31">
        <v>120</v>
      </c>
      <c r="Q58" s="81" t="s">
        <v>61</v>
      </c>
      <c r="R58" s="81" t="s">
        <v>61</v>
      </c>
      <c r="S58" s="81">
        <v>35</v>
      </c>
      <c r="T58" s="81" t="s">
        <v>1423</v>
      </c>
      <c r="U58" s="81">
        <v>2009</v>
      </c>
      <c r="V58" s="81" t="s">
        <v>61</v>
      </c>
      <c r="W58" s="81" t="s">
        <v>61</v>
      </c>
      <c r="X58" s="81" t="s">
        <v>61</v>
      </c>
      <c r="Y58" s="79" t="s">
        <v>61</v>
      </c>
      <c r="Z58" s="30" t="s">
        <v>58</v>
      </c>
      <c r="AA58" s="30" t="s">
        <v>58</v>
      </c>
      <c r="AB58" s="30" t="s">
        <v>59</v>
      </c>
      <c r="AC58" s="30"/>
      <c r="AD58" s="79" t="s">
        <v>58</v>
      </c>
      <c r="AE58" s="79" t="s">
        <v>58</v>
      </c>
      <c r="AF58" s="79" t="s">
        <v>58</v>
      </c>
      <c r="AG58" s="79" t="s">
        <v>59</v>
      </c>
      <c r="AH58" s="79" t="s">
        <v>58</v>
      </c>
      <c r="AI58" s="79" t="s">
        <v>58</v>
      </c>
      <c r="AJ58" s="79" t="s">
        <v>58</v>
      </c>
      <c r="AK58" s="30"/>
    </row>
    <row r="59" spans="1:37" x14ac:dyDescent="0.2">
      <c r="A59" s="37">
        <v>147</v>
      </c>
      <c r="B59" s="37" t="s">
        <v>38</v>
      </c>
      <c r="C59" s="6">
        <v>2011</v>
      </c>
      <c r="D59" s="37" t="s">
        <v>1304</v>
      </c>
      <c r="E59" s="275" t="s">
        <v>1299</v>
      </c>
      <c r="F59" s="37" t="s">
        <v>40</v>
      </c>
      <c r="G59" s="37" t="s">
        <v>61</v>
      </c>
      <c r="H59" s="80" t="s">
        <v>61</v>
      </c>
      <c r="I59" s="37" t="s">
        <v>1308</v>
      </c>
      <c r="J59" s="37" t="s">
        <v>45</v>
      </c>
      <c r="K59" s="37" t="s">
        <v>50</v>
      </c>
      <c r="L59" s="37" t="s">
        <v>50</v>
      </c>
      <c r="M59" s="37" t="s">
        <v>46</v>
      </c>
      <c r="N59" s="37" t="s">
        <v>42</v>
      </c>
      <c r="O59" s="37" t="s">
        <v>42</v>
      </c>
      <c r="P59" s="34">
        <v>90</v>
      </c>
      <c r="Q59" s="82" t="s">
        <v>43</v>
      </c>
      <c r="R59" s="34">
        <v>85</v>
      </c>
      <c r="S59" s="99" t="s">
        <v>61</v>
      </c>
      <c r="T59" s="99" t="s">
        <v>61</v>
      </c>
      <c r="U59" s="99" t="s">
        <v>61</v>
      </c>
      <c r="V59" s="82">
        <v>3</v>
      </c>
      <c r="W59" s="82">
        <v>3</v>
      </c>
      <c r="X59" s="82" t="s">
        <v>61</v>
      </c>
      <c r="Y59" s="80" t="s">
        <v>61</v>
      </c>
      <c r="Z59" s="37" t="s">
        <v>58</v>
      </c>
      <c r="AA59" s="37" t="s">
        <v>58</v>
      </c>
      <c r="AB59" s="80" t="s">
        <v>59</v>
      </c>
      <c r="AC59" s="37"/>
      <c r="AD59" s="80" t="s">
        <v>58</v>
      </c>
      <c r="AE59" s="80" t="s">
        <v>58</v>
      </c>
      <c r="AF59" s="80" t="s">
        <v>58</v>
      </c>
      <c r="AG59" s="86" t="s">
        <v>59</v>
      </c>
      <c r="AH59" s="80" t="s">
        <v>58</v>
      </c>
      <c r="AI59" s="80" t="s">
        <v>58</v>
      </c>
      <c r="AJ59" s="80" t="s">
        <v>58</v>
      </c>
      <c r="AK59" s="37"/>
    </row>
    <row r="60" spans="1:37" x14ac:dyDescent="0.2">
      <c r="A60" s="30">
        <v>148</v>
      </c>
      <c r="B60" s="30" t="s">
        <v>38</v>
      </c>
      <c r="C60" s="5">
        <v>2011</v>
      </c>
      <c r="D60" s="30" t="s">
        <v>1304</v>
      </c>
      <c r="E60" s="274" t="s">
        <v>1299</v>
      </c>
      <c r="F60" s="45" t="s">
        <v>39</v>
      </c>
      <c r="G60" s="30" t="s">
        <v>61</v>
      </c>
      <c r="H60" s="79" t="s">
        <v>44</v>
      </c>
      <c r="I60" s="30" t="s">
        <v>1308</v>
      </c>
      <c r="J60" s="30" t="s">
        <v>45</v>
      </c>
      <c r="K60" s="30" t="s">
        <v>50</v>
      </c>
      <c r="L60" s="30" t="s">
        <v>50</v>
      </c>
      <c r="M60" s="30" t="s">
        <v>46</v>
      </c>
      <c r="N60" s="30" t="s">
        <v>42</v>
      </c>
      <c r="O60" s="30" t="s">
        <v>42</v>
      </c>
      <c r="P60" s="31">
        <v>60</v>
      </c>
      <c r="Q60" s="81" t="s">
        <v>43</v>
      </c>
      <c r="R60" s="31">
        <v>70</v>
      </c>
      <c r="S60" s="31">
        <v>56</v>
      </c>
      <c r="T60" s="81" t="s">
        <v>1424</v>
      </c>
      <c r="U60" s="31">
        <v>2017</v>
      </c>
      <c r="V60" s="81">
        <v>3</v>
      </c>
      <c r="W60" s="81">
        <v>2</v>
      </c>
      <c r="X60" s="81" t="s">
        <v>61</v>
      </c>
      <c r="Y60" s="3" t="s">
        <v>94</v>
      </c>
      <c r="Z60" s="30" t="s">
        <v>58</v>
      </c>
      <c r="AA60" s="30" t="s">
        <v>58</v>
      </c>
      <c r="AB60" s="30" t="s">
        <v>58</v>
      </c>
      <c r="AC60" s="30"/>
      <c r="AD60" s="79" t="s">
        <v>58</v>
      </c>
      <c r="AE60" s="79" t="s">
        <v>59</v>
      </c>
      <c r="AF60" s="79" t="s">
        <v>59</v>
      </c>
      <c r="AG60" s="79" t="s">
        <v>59</v>
      </c>
      <c r="AH60" s="79" t="s">
        <v>58</v>
      </c>
      <c r="AI60" s="79" t="s">
        <v>59</v>
      </c>
      <c r="AJ60" s="79" t="s">
        <v>58</v>
      </c>
      <c r="AK60" s="30"/>
    </row>
    <row r="61" spans="1:37" x14ac:dyDescent="0.2">
      <c r="A61" s="37">
        <v>150</v>
      </c>
      <c r="B61" s="37" t="s">
        <v>38</v>
      </c>
      <c r="C61" s="6">
        <v>2011</v>
      </c>
      <c r="D61" s="37" t="s">
        <v>1304</v>
      </c>
      <c r="E61" s="275" t="s">
        <v>1299</v>
      </c>
      <c r="F61" s="37" t="s">
        <v>40</v>
      </c>
      <c r="G61" s="37" t="s">
        <v>61</v>
      </c>
      <c r="H61" s="80" t="s">
        <v>44</v>
      </c>
      <c r="I61" s="37" t="s">
        <v>1308</v>
      </c>
      <c r="J61" s="37" t="s">
        <v>45</v>
      </c>
      <c r="K61" s="37" t="s">
        <v>50</v>
      </c>
      <c r="L61" s="37" t="s">
        <v>50</v>
      </c>
      <c r="M61" s="37" t="s">
        <v>46</v>
      </c>
      <c r="N61" s="37" t="s">
        <v>42</v>
      </c>
      <c r="O61" s="37" t="s">
        <v>42</v>
      </c>
      <c r="P61" s="34">
        <v>90</v>
      </c>
      <c r="Q61" s="82" t="s">
        <v>43</v>
      </c>
      <c r="R61" s="34">
        <v>90</v>
      </c>
      <c r="S61" s="34">
        <v>70</v>
      </c>
      <c r="T61" s="99" t="s">
        <v>1425</v>
      </c>
      <c r="U61" s="34">
        <v>2017</v>
      </c>
      <c r="V61" s="34">
        <v>3</v>
      </c>
      <c r="W61" s="82">
        <v>3</v>
      </c>
      <c r="X61" s="82" t="s">
        <v>61</v>
      </c>
      <c r="Y61" s="76" t="s">
        <v>92</v>
      </c>
      <c r="Z61" s="32" t="s">
        <v>58</v>
      </c>
      <c r="AA61" s="32" t="s">
        <v>58</v>
      </c>
      <c r="AB61" s="37" t="s">
        <v>58</v>
      </c>
      <c r="AC61" s="37"/>
      <c r="AD61" s="80" t="s">
        <v>58</v>
      </c>
      <c r="AE61" s="80" t="s">
        <v>59</v>
      </c>
      <c r="AF61" s="80" t="s">
        <v>59</v>
      </c>
      <c r="AG61" s="80" t="s">
        <v>58</v>
      </c>
      <c r="AH61" s="80" t="s">
        <v>58</v>
      </c>
      <c r="AI61" s="80" t="s">
        <v>58</v>
      </c>
      <c r="AJ61" s="80" t="s">
        <v>58</v>
      </c>
      <c r="AK61" s="37"/>
    </row>
    <row r="62" spans="1:37" x14ac:dyDescent="0.2">
      <c r="A62" s="30">
        <v>154</v>
      </c>
      <c r="B62" s="30" t="s">
        <v>38</v>
      </c>
      <c r="C62" s="5">
        <v>2011</v>
      </c>
      <c r="D62" s="30" t="s">
        <v>1303</v>
      </c>
      <c r="E62" s="274" t="s">
        <v>1299</v>
      </c>
      <c r="F62" s="30" t="s">
        <v>40</v>
      </c>
      <c r="G62" s="30" t="s">
        <v>61</v>
      </c>
      <c r="H62" s="79" t="s">
        <v>61</v>
      </c>
      <c r="I62" s="30" t="s">
        <v>45</v>
      </c>
      <c r="J62" s="30" t="s">
        <v>45</v>
      </c>
      <c r="K62" s="30" t="s">
        <v>50</v>
      </c>
      <c r="L62" s="30" t="s">
        <v>50</v>
      </c>
      <c r="M62" s="30" t="s">
        <v>46</v>
      </c>
      <c r="N62" s="30" t="s">
        <v>42</v>
      </c>
      <c r="O62" s="30" t="s">
        <v>42</v>
      </c>
      <c r="P62" s="31">
        <v>60</v>
      </c>
      <c r="Q62" s="81" t="s">
        <v>43</v>
      </c>
      <c r="R62" s="31">
        <v>30</v>
      </c>
      <c r="S62" s="31">
        <v>23</v>
      </c>
      <c r="T62" s="81" t="s">
        <v>1426</v>
      </c>
      <c r="U62" s="31">
        <v>2016</v>
      </c>
      <c r="V62" s="31">
        <v>3</v>
      </c>
      <c r="W62" s="81" t="s">
        <v>61</v>
      </c>
      <c r="X62" s="81" t="s">
        <v>61</v>
      </c>
      <c r="Y62" s="79" t="s">
        <v>61</v>
      </c>
      <c r="Z62" s="30" t="s">
        <v>58</v>
      </c>
      <c r="AA62" s="30" t="s">
        <v>58</v>
      </c>
      <c r="AB62" s="30" t="s">
        <v>59</v>
      </c>
      <c r="AC62" s="30"/>
      <c r="AD62" s="79" t="s">
        <v>58</v>
      </c>
      <c r="AE62" s="79" t="s">
        <v>59</v>
      </c>
      <c r="AF62" s="79" t="s">
        <v>59</v>
      </c>
      <c r="AG62" s="79" t="s">
        <v>59</v>
      </c>
      <c r="AH62" s="79" t="s">
        <v>58</v>
      </c>
      <c r="AI62" s="79" t="s">
        <v>58</v>
      </c>
      <c r="AJ62" s="79" t="s">
        <v>58</v>
      </c>
      <c r="AK62" s="30"/>
    </row>
    <row r="63" spans="1:37" x14ac:dyDescent="0.2">
      <c r="A63" s="32">
        <v>155</v>
      </c>
      <c r="B63" s="32" t="s">
        <v>38</v>
      </c>
      <c r="C63" s="6">
        <v>2012</v>
      </c>
      <c r="D63" s="32" t="s">
        <v>1304</v>
      </c>
      <c r="E63" s="275" t="s">
        <v>1299</v>
      </c>
      <c r="F63" s="44" t="s">
        <v>40</v>
      </c>
      <c r="G63" s="37" t="s">
        <v>61</v>
      </c>
      <c r="H63" s="80" t="s">
        <v>48</v>
      </c>
      <c r="I63" s="32" t="s">
        <v>1307</v>
      </c>
      <c r="J63" s="272" t="s">
        <v>49</v>
      </c>
      <c r="K63" s="32" t="s">
        <v>40</v>
      </c>
      <c r="L63" s="46" t="s">
        <v>40</v>
      </c>
      <c r="M63" s="46" t="s">
        <v>46</v>
      </c>
      <c r="N63" s="46" t="s">
        <v>42</v>
      </c>
      <c r="O63" s="46" t="s">
        <v>42</v>
      </c>
      <c r="P63" s="47">
        <v>90</v>
      </c>
      <c r="Q63" s="47" t="s">
        <v>43</v>
      </c>
      <c r="R63" s="47">
        <v>68</v>
      </c>
      <c r="S63" s="99" t="s">
        <v>61</v>
      </c>
      <c r="T63" s="99" t="s">
        <v>61</v>
      </c>
      <c r="U63" s="99" t="s">
        <v>61</v>
      </c>
      <c r="V63" s="82" t="s">
        <v>61</v>
      </c>
      <c r="W63" s="82" t="s">
        <v>61</v>
      </c>
      <c r="X63" s="82" t="s">
        <v>61</v>
      </c>
      <c r="Y63" s="80" t="s">
        <v>61</v>
      </c>
      <c r="Z63" s="37" t="s">
        <v>58</v>
      </c>
      <c r="AA63" s="37" t="s">
        <v>58</v>
      </c>
      <c r="AB63" s="32" t="s">
        <v>58</v>
      </c>
      <c r="AC63" s="32"/>
      <c r="AD63" s="80" t="s">
        <v>58</v>
      </c>
      <c r="AE63" s="80" t="s">
        <v>59</v>
      </c>
      <c r="AF63" s="86" t="s">
        <v>59</v>
      </c>
      <c r="AG63" s="86" t="s">
        <v>59</v>
      </c>
      <c r="AH63" s="80" t="s">
        <v>58</v>
      </c>
      <c r="AI63" s="86" t="s">
        <v>59</v>
      </c>
      <c r="AJ63" s="80" t="s">
        <v>58</v>
      </c>
      <c r="AK63" s="32"/>
    </row>
    <row r="64" spans="1:37" x14ac:dyDescent="0.2">
      <c r="A64" s="30">
        <v>156</v>
      </c>
      <c r="B64" s="30" t="s">
        <v>38</v>
      </c>
      <c r="C64" s="5">
        <v>2012</v>
      </c>
      <c r="D64" s="30" t="s">
        <v>1304</v>
      </c>
      <c r="E64" s="274" t="s">
        <v>1299</v>
      </c>
      <c r="F64" s="30" t="s">
        <v>40</v>
      </c>
      <c r="G64" s="30" t="s">
        <v>61</v>
      </c>
      <c r="H64" s="79" t="s">
        <v>48</v>
      </c>
      <c r="I64" s="30" t="s">
        <v>1307</v>
      </c>
      <c r="J64" s="30" t="s">
        <v>1317</v>
      </c>
      <c r="K64" s="30" t="s">
        <v>40</v>
      </c>
      <c r="L64" s="30" t="s">
        <v>40</v>
      </c>
      <c r="M64" s="30" t="s">
        <v>46</v>
      </c>
      <c r="N64" s="30" t="s">
        <v>42</v>
      </c>
      <c r="O64" s="30" t="s">
        <v>42</v>
      </c>
      <c r="P64" s="31">
        <v>90</v>
      </c>
      <c r="Q64" s="81" t="s">
        <v>43</v>
      </c>
      <c r="R64" s="81">
        <v>80</v>
      </c>
      <c r="S64" s="81" t="s">
        <v>61</v>
      </c>
      <c r="T64" s="81" t="s">
        <v>61</v>
      </c>
      <c r="U64" s="81" t="s">
        <v>61</v>
      </c>
      <c r="V64" s="81" t="s">
        <v>61</v>
      </c>
      <c r="W64" s="81" t="s">
        <v>61</v>
      </c>
      <c r="X64" s="81" t="s">
        <v>61</v>
      </c>
      <c r="Y64" s="79" t="s">
        <v>61</v>
      </c>
      <c r="Z64" s="30" t="s">
        <v>58</v>
      </c>
      <c r="AA64" s="30" t="s">
        <v>58</v>
      </c>
      <c r="AB64" s="30" t="s">
        <v>58</v>
      </c>
      <c r="AC64" s="30"/>
      <c r="AD64" s="79" t="s">
        <v>58</v>
      </c>
      <c r="AE64" s="79" t="s">
        <v>59</v>
      </c>
      <c r="AF64" s="79" t="s">
        <v>59</v>
      </c>
      <c r="AG64" s="79" t="s">
        <v>59</v>
      </c>
      <c r="AH64" s="79" t="s">
        <v>58</v>
      </c>
      <c r="AI64" s="79" t="s">
        <v>59</v>
      </c>
      <c r="AJ64" s="79" t="s">
        <v>58</v>
      </c>
      <c r="AK64" s="30"/>
    </row>
    <row r="65" spans="1:37" s="20" customFormat="1" x14ac:dyDescent="0.2">
      <c r="A65" s="37">
        <v>157</v>
      </c>
      <c r="B65" s="37" t="s">
        <v>38</v>
      </c>
      <c r="C65" s="6">
        <v>2012</v>
      </c>
      <c r="D65" s="37" t="s">
        <v>1305</v>
      </c>
      <c r="E65" s="275" t="s">
        <v>1299</v>
      </c>
      <c r="F65" s="44" t="s">
        <v>40</v>
      </c>
      <c r="G65" s="37" t="s">
        <v>61</v>
      </c>
      <c r="H65" s="80" t="s">
        <v>48</v>
      </c>
      <c r="I65" s="37" t="s">
        <v>1308</v>
      </c>
      <c r="J65" s="37" t="s">
        <v>45</v>
      </c>
      <c r="K65" s="80" t="s">
        <v>61</v>
      </c>
      <c r="L65" s="37" t="s">
        <v>50</v>
      </c>
      <c r="M65" s="37" t="s">
        <v>41</v>
      </c>
      <c r="N65" s="37" t="s">
        <v>42</v>
      </c>
      <c r="O65" s="37" t="s">
        <v>42</v>
      </c>
      <c r="P65" s="34">
        <v>158</v>
      </c>
      <c r="Q65" s="82" t="s">
        <v>61</v>
      </c>
      <c r="R65" s="82" t="s">
        <v>61</v>
      </c>
      <c r="S65" s="99" t="s">
        <v>61</v>
      </c>
      <c r="T65" s="99" t="s">
        <v>61</v>
      </c>
      <c r="U65" s="99" t="s">
        <v>61</v>
      </c>
      <c r="V65" s="82" t="s">
        <v>61</v>
      </c>
      <c r="W65" s="82" t="s">
        <v>61</v>
      </c>
      <c r="X65" s="82" t="s">
        <v>61</v>
      </c>
      <c r="Y65" s="80" t="s">
        <v>61</v>
      </c>
      <c r="Z65" s="32" t="s">
        <v>58</v>
      </c>
      <c r="AA65" s="32" t="s">
        <v>58</v>
      </c>
      <c r="AB65" s="37" t="s">
        <v>59</v>
      </c>
      <c r="AC65" s="37"/>
      <c r="AD65" s="86" t="s">
        <v>58</v>
      </c>
      <c r="AE65" s="80" t="s">
        <v>59</v>
      </c>
      <c r="AF65" s="86" t="s">
        <v>59</v>
      </c>
      <c r="AG65" s="86" t="s">
        <v>59</v>
      </c>
      <c r="AH65" s="86" t="s">
        <v>58</v>
      </c>
      <c r="AI65" s="80" t="s">
        <v>59</v>
      </c>
      <c r="AJ65" s="86" t="s">
        <v>58</v>
      </c>
      <c r="AK65" s="37"/>
    </row>
    <row r="66" spans="1:37" x14ac:dyDescent="0.2">
      <c r="A66" s="30">
        <v>159</v>
      </c>
      <c r="B66" s="30" t="s">
        <v>38</v>
      </c>
      <c r="C66" s="5">
        <v>2012</v>
      </c>
      <c r="D66" s="30" t="s">
        <v>1304</v>
      </c>
      <c r="E66" s="274" t="s">
        <v>1299</v>
      </c>
      <c r="F66" s="30" t="s">
        <v>40</v>
      </c>
      <c r="G66" s="30" t="s">
        <v>61</v>
      </c>
      <c r="H66" s="79" t="s">
        <v>44</v>
      </c>
      <c r="I66" s="30" t="s">
        <v>1308</v>
      </c>
      <c r="J66" s="30" t="s">
        <v>45</v>
      </c>
      <c r="K66" s="79" t="s">
        <v>61</v>
      </c>
      <c r="L66" s="79" t="s">
        <v>1143</v>
      </c>
      <c r="M66" s="30" t="s">
        <v>42</v>
      </c>
      <c r="N66" s="48" t="s">
        <v>51</v>
      </c>
      <c r="O66" s="30" t="s">
        <v>42</v>
      </c>
      <c r="P66" s="31">
        <v>35</v>
      </c>
      <c r="Q66" s="31" t="s">
        <v>43</v>
      </c>
      <c r="R66" s="31">
        <v>41</v>
      </c>
      <c r="S66" s="31">
        <v>41</v>
      </c>
      <c r="T66" s="81" t="s">
        <v>1427</v>
      </c>
      <c r="U66" s="31">
        <v>2013</v>
      </c>
      <c r="V66" s="81">
        <v>3</v>
      </c>
      <c r="W66" s="81" t="s">
        <v>61</v>
      </c>
      <c r="X66" s="81" t="s">
        <v>61</v>
      </c>
      <c r="Y66" s="3" t="s">
        <v>93</v>
      </c>
      <c r="Z66" s="30" t="s">
        <v>58</v>
      </c>
      <c r="AA66" s="30" t="s">
        <v>58</v>
      </c>
      <c r="AB66" s="30" t="s">
        <v>59</v>
      </c>
      <c r="AC66" s="30"/>
      <c r="AD66" s="79" t="s">
        <v>58</v>
      </c>
      <c r="AE66" s="79" t="s">
        <v>59</v>
      </c>
      <c r="AF66" s="79" t="s">
        <v>59</v>
      </c>
      <c r="AG66" s="79" t="s">
        <v>59</v>
      </c>
      <c r="AH66" s="79" t="s">
        <v>58</v>
      </c>
      <c r="AI66" s="79" t="s">
        <v>59</v>
      </c>
      <c r="AJ66" s="79" t="s">
        <v>58</v>
      </c>
      <c r="AK66" s="30"/>
    </row>
    <row r="67" spans="1:37" s="20" customFormat="1" x14ac:dyDescent="0.2">
      <c r="A67" s="37">
        <v>161</v>
      </c>
      <c r="B67" s="37" t="s">
        <v>38</v>
      </c>
      <c r="C67" s="6">
        <v>2012</v>
      </c>
      <c r="D67" s="37" t="s">
        <v>1304</v>
      </c>
      <c r="E67" s="275" t="s">
        <v>1299</v>
      </c>
      <c r="F67" s="44" t="s">
        <v>40</v>
      </c>
      <c r="G67" s="37" t="s">
        <v>61</v>
      </c>
      <c r="H67" s="80" t="s">
        <v>48</v>
      </c>
      <c r="I67" s="37" t="s">
        <v>1308</v>
      </c>
      <c r="J67" s="37" t="s">
        <v>45</v>
      </c>
      <c r="K67" s="37" t="s">
        <v>40</v>
      </c>
      <c r="L67" s="49" t="s">
        <v>40</v>
      </c>
      <c r="M67" s="49" t="s">
        <v>46</v>
      </c>
      <c r="N67" s="49" t="s">
        <v>42</v>
      </c>
      <c r="O67" s="49" t="s">
        <v>42</v>
      </c>
      <c r="P67" s="47">
        <v>50</v>
      </c>
      <c r="Q67" s="47" t="s">
        <v>43</v>
      </c>
      <c r="R67" s="47">
        <v>120</v>
      </c>
      <c r="S67" s="47">
        <v>110</v>
      </c>
      <c r="T67" s="84" t="s">
        <v>1428</v>
      </c>
      <c r="U67" s="47">
        <v>2018</v>
      </c>
      <c r="V67" s="47">
        <v>3</v>
      </c>
      <c r="W67" s="84">
        <v>2</v>
      </c>
      <c r="X67" s="84" t="s">
        <v>61</v>
      </c>
      <c r="Y67" s="76" t="s">
        <v>95</v>
      </c>
      <c r="Z67" s="37" t="s">
        <v>58</v>
      </c>
      <c r="AA67" s="37" t="s">
        <v>58</v>
      </c>
      <c r="AB67" s="234" t="s">
        <v>58</v>
      </c>
      <c r="AC67" s="37"/>
      <c r="AD67" s="80" t="s">
        <v>58</v>
      </c>
      <c r="AE67" s="80" t="s">
        <v>59</v>
      </c>
      <c r="AF67" s="86" t="s">
        <v>59</v>
      </c>
      <c r="AG67" s="86" t="s">
        <v>59</v>
      </c>
      <c r="AH67" s="80" t="s">
        <v>58</v>
      </c>
      <c r="AI67" s="80" t="s">
        <v>59</v>
      </c>
      <c r="AJ67" s="80" t="s">
        <v>58</v>
      </c>
      <c r="AK67" s="37"/>
    </row>
    <row r="68" spans="1:37" x14ac:dyDescent="0.2">
      <c r="A68" s="30">
        <v>164</v>
      </c>
      <c r="B68" s="30" t="s">
        <v>38</v>
      </c>
      <c r="C68" s="5">
        <v>2013</v>
      </c>
      <c r="D68" s="30" t="s">
        <v>1304</v>
      </c>
      <c r="E68" s="274" t="s">
        <v>1302</v>
      </c>
      <c r="F68" s="30" t="s">
        <v>39</v>
      </c>
      <c r="G68" s="30" t="s">
        <v>61</v>
      </c>
      <c r="H68" s="79" t="s">
        <v>44</v>
      </c>
      <c r="I68" s="30" t="s">
        <v>45</v>
      </c>
      <c r="J68" s="30" t="s">
        <v>45</v>
      </c>
      <c r="K68" s="79" t="s">
        <v>61</v>
      </c>
      <c r="L68" s="38" t="s">
        <v>40</v>
      </c>
      <c r="M68" s="38" t="s">
        <v>42</v>
      </c>
      <c r="N68" s="31" t="s">
        <v>52</v>
      </c>
      <c r="O68" s="38" t="s">
        <v>42</v>
      </c>
      <c r="P68" s="39">
        <v>189</v>
      </c>
      <c r="Q68" s="83" t="s">
        <v>43</v>
      </c>
      <c r="R68" s="39">
        <v>46</v>
      </c>
      <c r="S68" s="39">
        <v>74</v>
      </c>
      <c r="T68" s="83" t="s">
        <v>1429</v>
      </c>
      <c r="U68" s="39">
        <v>2018</v>
      </c>
      <c r="V68" s="39">
        <v>2</v>
      </c>
      <c r="W68" s="39">
        <v>2</v>
      </c>
      <c r="X68" s="39">
        <v>3</v>
      </c>
      <c r="Y68" s="79" t="s">
        <v>61</v>
      </c>
      <c r="Z68" s="30" t="s">
        <v>58</v>
      </c>
      <c r="AA68" s="79" t="s">
        <v>60</v>
      </c>
      <c r="AB68" s="79" t="s">
        <v>58</v>
      </c>
      <c r="AC68" s="30"/>
      <c r="AD68" s="79" t="s">
        <v>58</v>
      </c>
      <c r="AE68" s="79" t="s">
        <v>59</v>
      </c>
      <c r="AF68" s="79" t="s">
        <v>59</v>
      </c>
      <c r="AG68" s="79" t="s">
        <v>58</v>
      </c>
      <c r="AH68" s="79" t="s">
        <v>58</v>
      </c>
      <c r="AI68" s="79" t="s">
        <v>58</v>
      </c>
      <c r="AJ68" s="79" t="s">
        <v>58</v>
      </c>
      <c r="AK68" s="30"/>
    </row>
    <row r="69" spans="1:37" x14ac:dyDescent="0.2">
      <c r="A69" s="32">
        <v>167</v>
      </c>
      <c r="B69" s="32" t="s">
        <v>38</v>
      </c>
      <c r="C69" s="6">
        <v>2013</v>
      </c>
      <c r="D69" s="32" t="s">
        <v>1304</v>
      </c>
      <c r="E69" s="275" t="s">
        <v>1299</v>
      </c>
      <c r="F69" s="44" t="s">
        <v>40</v>
      </c>
      <c r="G69" s="37" t="s">
        <v>61</v>
      </c>
      <c r="H69" s="80" t="s">
        <v>48</v>
      </c>
      <c r="I69" s="32" t="s">
        <v>1308</v>
      </c>
      <c r="J69" s="32" t="s">
        <v>45</v>
      </c>
      <c r="K69" s="32" t="s">
        <v>40</v>
      </c>
      <c r="L69" s="32" t="s">
        <v>40</v>
      </c>
      <c r="M69" s="32" t="s">
        <v>46</v>
      </c>
      <c r="N69" s="32" t="s">
        <v>42</v>
      </c>
      <c r="O69" s="32" t="s">
        <v>42</v>
      </c>
      <c r="P69" s="47">
        <v>88</v>
      </c>
      <c r="Q69" s="84" t="s">
        <v>61</v>
      </c>
      <c r="R69" s="84" t="s">
        <v>61</v>
      </c>
      <c r="S69" s="84" t="s">
        <v>61</v>
      </c>
      <c r="T69" s="84" t="s">
        <v>61</v>
      </c>
      <c r="U69" s="84" t="s">
        <v>61</v>
      </c>
      <c r="V69" s="82" t="s">
        <v>61</v>
      </c>
      <c r="W69" s="82" t="s">
        <v>61</v>
      </c>
      <c r="X69" s="82" t="s">
        <v>61</v>
      </c>
      <c r="Y69" s="80" t="s">
        <v>61</v>
      </c>
      <c r="Z69" s="32" t="s">
        <v>58</v>
      </c>
      <c r="AA69" s="32" t="s">
        <v>58</v>
      </c>
      <c r="AB69" s="32" t="s">
        <v>59</v>
      </c>
      <c r="AC69" s="32"/>
      <c r="AD69" s="80" t="s">
        <v>58</v>
      </c>
      <c r="AE69" s="80" t="s">
        <v>59</v>
      </c>
      <c r="AF69" s="86" t="s">
        <v>59</v>
      </c>
      <c r="AG69" s="86" t="s">
        <v>59</v>
      </c>
      <c r="AH69" s="80" t="s">
        <v>58</v>
      </c>
      <c r="AI69" s="86" t="s">
        <v>59</v>
      </c>
      <c r="AJ69" s="80" t="s">
        <v>58</v>
      </c>
      <c r="AK69" s="32"/>
    </row>
    <row r="70" spans="1:37" x14ac:dyDescent="0.2">
      <c r="A70" s="30">
        <v>168</v>
      </c>
      <c r="B70" s="30" t="s">
        <v>38</v>
      </c>
      <c r="C70" s="5">
        <v>2013</v>
      </c>
      <c r="D70" s="30" t="s">
        <v>1304</v>
      </c>
      <c r="E70" s="274" t="s">
        <v>1299</v>
      </c>
      <c r="F70" s="30" t="s">
        <v>39</v>
      </c>
      <c r="G70" s="30" t="s">
        <v>61</v>
      </c>
      <c r="H70" s="79" t="s">
        <v>48</v>
      </c>
      <c r="I70" s="30" t="s">
        <v>1307</v>
      </c>
      <c r="J70" s="79" t="s">
        <v>49</v>
      </c>
      <c r="K70" s="30" t="s">
        <v>50</v>
      </c>
      <c r="L70" s="30" t="s">
        <v>40</v>
      </c>
      <c r="M70" s="31" t="s">
        <v>42</v>
      </c>
      <c r="N70" s="31" t="s">
        <v>42</v>
      </c>
      <c r="O70" s="31" t="s">
        <v>42</v>
      </c>
      <c r="P70" s="39">
        <v>143</v>
      </c>
      <c r="Q70" s="83" t="s">
        <v>61</v>
      </c>
      <c r="R70" s="83" t="s">
        <v>61</v>
      </c>
      <c r="S70" s="83" t="s">
        <v>61</v>
      </c>
      <c r="T70" s="83" t="s">
        <v>61</v>
      </c>
      <c r="U70" s="83" t="s">
        <v>61</v>
      </c>
      <c r="V70" s="81" t="s">
        <v>61</v>
      </c>
      <c r="W70" s="81" t="s">
        <v>61</v>
      </c>
      <c r="X70" s="81" t="s">
        <v>61</v>
      </c>
      <c r="Y70" s="79" t="s">
        <v>61</v>
      </c>
      <c r="Z70" s="30" t="s">
        <v>58</v>
      </c>
      <c r="AA70" s="30" t="s">
        <v>58</v>
      </c>
      <c r="AB70" s="30" t="s">
        <v>59</v>
      </c>
      <c r="AC70" s="30"/>
      <c r="AD70" s="79" t="s">
        <v>58</v>
      </c>
      <c r="AE70" s="79" t="s">
        <v>59</v>
      </c>
      <c r="AF70" s="79" t="s">
        <v>59</v>
      </c>
      <c r="AG70" s="79" t="s">
        <v>59</v>
      </c>
      <c r="AH70" s="79" t="s">
        <v>58</v>
      </c>
      <c r="AI70" s="79" t="s">
        <v>59</v>
      </c>
      <c r="AJ70" s="79" t="s">
        <v>58</v>
      </c>
      <c r="AK70" s="30"/>
    </row>
    <row r="71" spans="1:37" x14ac:dyDescent="0.2">
      <c r="A71" s="32">
        <v>170</v>
      </c>
      <c r="B71" s="32" t="s">
        <v>38</v>
      </c>
      <c r="C71" s="6">
        <v>2013</v>
      </c>
      <c r="D71" s="32" t="s">
        <v>1305</v>
      </c>
      <c r="E71" s="275" t="s">
        <v>1299</v>
      </c>
      <c r="F71" s="44" t="s">
        <v>40</v>
      </c>
      <c r="G71" s="37" t="s">
        <v>61</v>
      </c>
      <c r="H71" s="80" t="s">
        <v>44</v>
      </c>
      <c r="I71" s="32" t="s">
        <v>1308</v>
      </c>
      <c r="J71" s="272" t="s">
        <v>49</v>
      </c>
      <c r="K71" s="32" t="s">
        <v>50</v>
      </c>
      <c r="L71" s="32" t="s">
        <v>40</v>
      </c>
      <c r="M71" s="34" t="s">
        <v>46</v>
      </c>
      <c r="N71" s="42" t="s">
        <v>42</v>
      </c>
      <c r="O71" s="42" t="s">
        <v>42</v>
      </c>
      <c r="P71" s="47">
        <v>99</v>
      </c>
      <c r="Q71" s="84" t="s">
        <v>61</v>
      </c>
      <c r="R71" s="84" t="s">
        <v>61</v>
      </c>
      <c r="S71" s="84" t="s">
        <v>61</v>
      </c>
      <c r="T71" s="84" t="s">
        <v>61</v>
      </c>
      <c r="U71" s="84" t="s">
        <v>61</v>
      </c>
      <c r="V71" s="82" t="s">
        <v>61</v>
      </c>
      <c r="W71" s="82" t="s">
        <v>61</v>
      </c>
      <c r="X71" s="82" t="s">
        <v>61</v>
      </c>
      <c r="Y71" s="80" t="s">
        <v>61</v>
      </c>
      <c r="Z71" s="37" t="s">
        <v>58</v>
      </c>
      <c r="AA71" s="37" t="s">
        <v>58</v>
      </c>
      <c r="AB71" s="32" t="s">
        <v>59</v>
      </c>
      <c r="AC71" s="32"/>
      <c r="AD71" s="80" t="s">
        <v>58</v>
      </c>
      <c r="AE71" s="80" t="s">
        <v>59</v>
      </c>
      <c r="AF71" s="86" t="s">
        <v>59</v>
      </c>
      <c r="AG71" s="86" t="s">
        <v>59</v>
      </c>
      <c r="AH71" s="80" t="s">
        <v>58</v>
      </c>
      <c r="AI71" s="86" t="s">
        <v>59</v>
      </c>
      <c r="AJ71" s="80" t="s">
        <v>58</v>
      </c>
      <c r="AK71" s="32"/>
    </row>
    <row r="72" spans="1:37" x14ac:dyDescent="0.2">
      <c r="A72" s="38">
        <v>174</v>
      </c>
      <c r="B72" s="38" t="s">
        <v>38</v>
      </c>
      <c r="C72" s="5">
        <v>2013</v>
      </c>
      <c r="D72" s="38" t="s">
        <v>1305</v>
      </c>
      <c r="E72" s="274" t="s">
        <v>1299</v>
      </c>
      <c r="F72" s="30" t="s">
        <v>39</v>
      </c>
      <c r="G72" s="30" t="s">
        <v>61</v>
      </c>
      <c r="H72" s="209" t="s">
        <v>61</v>
      </c>
      <c r="I72" s="38" t="s">
        <v>1308</v>
      </c>
      <c r="J72" s="38" t="s">
        <v>45</v>
      </c>
      <c r="K72" s="38" t="s">
        <v>40</v>
      </c>
      <c r="L72" s="38" t="s">
        <v>40</v>
      </c>
      <c r="M72" s="38" t="s">
        <v>41</v>
      </c>
      <c r="N72" s="38" t="s">
        <v>42</v>
      </c>
      <c r="O72" s="38" t="s">
        <v>42</v>
      </c>
      <c r="P72" s="39">
        <v>77</v>
      </c>
      <c r="Q72" s="83" t="s">
        <v>43</v>
      </c>
      <c r="R72" s="39">
        <v>90</v>
      </c>
      <c r="S72" s="39">
        <v>92</v>
      </c>
      <c r="T72" s="83" t="s">
        <v>1430</v>
      </c>
      <c r="U72" s="39">
        <v>2016</v>
      </c>
      <c r="V72" s="39">
        <v>3</v>
      </c>
      <c r="W72" s="83" t="s">
        <v>61</v>
      </c>
      <c r="X72" s="83" t="s">
        <v>61</v>
      </c>
      <c r="Y72" s="3" t="s">
        <v>96</v>
      </c>
      <c r="Z72" s="30" t="s">
        <v>58</v>
      </c>
      <c r="AA72" s="30" t="s">
        <v>58</v>
      </c>
      <c r="AB72" s="209" t="s">
        <v>58</v>
      </c>
      <c r="AC72" s="38"/>
      <c r="AD72" s="79" t="s">
        <v>58</v>
      </c>
      <c r="AE72" s="79" t="s">
        <v>59</v>
      </c>
      <c r="AF72" s="79" t="s">
        <v>59</v>
      </c>
      <c r="AG72" s="79" t="s">
        <v>59</v>
      </c>
      <c r="AH72" s="79" t="s">
        <v>58</v>
      </c>
      <c r="AI72" s="209" t="s">
        <v>58</v>
      </c>
      <c r="AJ72" s="79" t="s">
        <v>58</v>
      </c>
      <c r="AK72" s="38"/>
    </row>
    <row r="73" spans="1:37" x14ac:dyDescent="0.2">
      <c r="A73" s="46">
        <v>177</v>
      </c>
      <c r="B73" s="46" t="s">
        <v>38</v>
      </c>
      <c r="C73" s="6">
        <v>2013</v>
      </c>
      <c r="D73" s="46" t="s">
        <v>1305</v>
      </c>
      <c r="E73" s="275" t="s">
        <v>1299</v>
      </c>
      <c r="F73" s="44" t="s">
        <v>40</v>
      </c>
      <c r="G73" s="37" t="s">
        <v>61</v>
      </c>
      <c r="H73" s="88" t="s">
        <v>48</v>
      </c>
      <c r="I73" s="46" t="s">
        <v>1307</v>
      </c>
      <c r="J73" s="46" t="s">
        <v>1318</v>
      </c>
      <c r="K73" s="46" t="s">
        <v>40</v>
      </c>
      <c r="L73" s="46" t="s">
        <v>40</v>
      </c>
      <c r="M73" s="46" t="s">
        <v>46</v>
      </c>
      <c r="N73" s="46" t="s">
        <v>42</v>
      </c>
      <c r="O73" s="46" t="s">
        <v>42</v>
      </c>
      <c r="P73" s="47">
        <v>100</v>
      </c>
      <c r="Q73" s="84" t="s">
        <v>43</v>
      </c>
      <c r="R73" s="50">
        <v>36</v>
      </c>
      <c r="S73" s="50">
        <v>36</v>
      </c>
      <c r="T73" s="319" t="s">
        <v>1431</v>
      </c>
      <c r="U73" s="50">
        <v>2014</v>
      </c>
      <c r="V73" s="82" t="s">
        <v>61</v>
      </c>
      <c r="W73" s="82" t="s">
        <v>61</v>
      </c>
      <c r="X73" s="82" t="s">
        <v>61</v>
      </c>
      <c r="Y73" s="76" t="s">
        <v>93</v>
      </c>
      <c r="Z73" s="32" t="s">
        <v>58</v>
      </c>
      <c r="AA73" s="32" t="s">
        <v>58</v>
      </c>
      <c r="AB73" s="46" t="s">
        <v>59</v>
      </c>
      <c r="AC73" s="46"/>
      <c r="AD73" s="80" t="s">
        <v>58</v>
      </c>
      <c r="AE73" s="80" t="s">
        <v>59</v>
      </c>
      <c r="AF73" s="86" t="s">
        <v>59</v>
      </c>
      <c r="AG73" s="86" t="s">
        <v>59</v>
      </c>
      <c r="AH73" s="80" t="s">
        <v>58</v>
      </c>
      <c r="AI73" s="212" t="s">
        <v>59</v>
      </c>
      <c r="AJ73" s="80" t="s">
        <v>58</v>
      </c>
      <c r="AK73" s="46"/>
    </row>
    <row r="74" spans="1:37" s="53" customFormat="1" x14ac:dyDescent="0.2">
      <c r="A74" s="30">
        <v>181</v>
      </c>
      <c r="B74" s="30" t="s">
        <v>38</v>
      </c>
      <c r="C74" s="10">
        <v>2014</v>
      </c>
      <c r="D74" s="30" t="s">
        <v>1305</v>
      </c>
      <c r="E74" s="274" t="s">
        <v>1299</v>
      </c>
      <c r="F74" s="30" t="s">
        <v>39</v>
      </c>
      <c r="G74" s="30" t="s">
        <v>61</v>
      </c>
      <c r="H74" s="79" t="s">
        <v>48</v>
      </c>
      <c r="I74" s="30" t="s">
        <v>1307</v>
      </c>
      <c r="J74" s="79" t="s">
        <v>49</v>
      </c>
      <c r="K74" s="30" t="s">
        <v>40</v>
      </c>
      <c r="L74" s="30" t="s">
        <v>40</v>
      </c>
      <c r="M74" s="30" t="s">
        <v>46</v>
      </c>
      <c r="N74" s="30" t="s">
        <v>42</v>
      </c>
      <c r="O74" s="30" t="s">
        <v>42</v>
      </c>
      <c r="P74" s="31">
        <v>67</v>
      </c>
      <c r="Q74" s="81" t="s">
        <v>43</v>
      </c>
      <c r="R74" s="31">
        <v>43</v>
      </c>
      <c r="S74" s="31">
        <v>43</v>
      </c>
      <c r="T74" s="81" t="s">
        <v>1432</v>
      </c>
      <c r="U74" s="31">
        <v>2014</v>
      </c>
      <c r="V74" s="81" t="s">
        <v>61</v>
      </c>
      <c r="W74" s="81" t="s">
        <v>61</v>
      </c>
      <c r="X74" s="81" t="s">
        <v>61</v>
      </c>
      <c r="Y74" s="3" t="s">
        <v>92</v>
      </c>
      <c r="Z74" s="30" t="s">
        <v>58</v>
      </c>
      <c r="AA74" s="30" t="s">
        <v>58</v>
      </c>
      <c r="AB74" s="30" t="s">
        <v>59</v>
      </c>
      <c r="AC74" s="30"/>
      <c r="AD74" s="79" t="s">
        <v>58</v>
      </c>
      <c r="AE74" s="79" t="s">
        <v>59</v>
      </c>
      <c r="AF74" s="79" t="s">
        <v>59</v>
      </c>
      <c r="AG74" s="79" t="s">
        <v>59</v>
      </c>
      <c r="AH74" s="79" t="s">
        <v>58</v>
      </c>
      <c r="AI74" s="79" t="s">
        <v>59</v>
      </c>
      <c r="AJ74" s="79" t="s">
        <v>58</v>
      </c>
      <c r="AK74" s="30"/>
    </row>
    <row r="75" spans="1:37" s="53" customFormat="1" x14ac:dyDescent="0.2">
      <c r="A75" s="35">
        <v>182</v>
      </c>
      <c r="B75" s="35" t="s">
        <v>38</v>
      </c>
      <c r="C75" s="11">
        <v>2014</v>
      </c>
      <c r="D75" s="35" t="s">
        <v>1304</v>
      </c>
      <c r="E75" s="275" t="s">
        <v>1299</v>
      </c>
      <c r="F75" s="44" t="s">
        <v>40</v>
      </c>
      <c r="G75" s="37" t="s">
        <v>61</v>
      </c>
      <c r="H75" s="85" t="s">
        <v>48</v>
      </c>
      <c r="I75" s="35" t="s">
        <v>1308</v>
      </c>
      <c r="J75" s="35" t="s">
        <v>45</v>
      </c>
      <c r="K75" s="35" t="s">
        <v>50</v>
      </c>
      <c r="L75" s="234" t="s">
        <v>1143</v>
      </c>
      <c r="M75" s="35" t="s">
        <v>46</v>
      </c>
      <c r="N75" s="35" t="s">
        <v>42</v>
      </c>
      <c r="O75" s="35" t="s">
        <v>42</v>
      </c>
      <c r="P75" s="36">
        <v>90</v>
      </c>
      <c r="Q75" s="93" t="s">
        <v>43</v>
      </c>
      <c r="R75" s="36">
        <v>58</v>
      </c>
      <c r="S75" s="36">
        <v>60</v>
      </c>
      <c r="T75" s="93" t="s">
        <v>1433</v>
      </c>
      <c r="U75" s="36">
        <v>2015</v>
      </c>
      <c r="V75" s="82" t="s">
        <v>61</v>
      </c>
      <c r="W75" s="82" t="s">
        <v>61</v>
      </c>
      <c r="X75" s="82" t="s">
        <v>61</v>
      </c>
      <c r="Y75" s="76" t="s">
        <v>93</v>
      </c>
      <c r="Z75" s="37" t="s">
        <v>58</v>
      </c>
      <c r="AA75" s="37" t="s">
        <v>58</v>
      </c>
      <c r="AB75" s="35" t="s">
        <v>59</v>
      </c>
      <c r="AC75" s="35"/>
      <c r="AD75" s="86" t="s">
        <v>58</v>
      </c>
      <c r="AE75" s="80" t="s">
        <v>59</v>
      </c>
      <c r="AF75" s="86" t="s">
        <v>59</v>
      </c>
      <c r="AG75" s="86" t="s">
        <v>59</v>
      </c>
      <c r="AH75" s="86" t="s">
        <v>58</v>
      </c>
      <c r="AI75" s="85" t="s">
        <v>59</v>
      </c>
      <c r="AJ75" s="86" t="s">
        <v>58</v>
      </c>
      <c r="AK75" s="35"/>
    </row>
    <row r="76" spans="1:37" s="53" customFormat="1" x14ac:dyDescent="0.2">
      <c r="A76" s="30">
        <v>184</v>
      </c>
      <c r="B76" s="30" t="s">
        <v>38</v>
      </c>
      <c r="C76" s="10">
        <v>2014</v>
      </c>
      <c r="D76" s="30" t="s">
        <v>1304</v>
      </c>
      <c r="E76" s="274" t="s">
        <v>1299</v>
      </c>
      <c r="F76" s="30" t="s">
        <v>40</v>
      </c>
      <c r="G76" s="30" t="s">
        <v>61</v>
      </c>
      <c r="H76" s="79" t="s">
        <v>61</v>
      </c>
      <c r="I76" s="30" t="s">
        <v>1308</v>
      </c>
      <c r="J76" s="30" t="s">
        <v>45</v>
      </c>
      <c r="K76" s="30" t="s">
        <v>40</v>
      </c>
      <c r="L76" s="30" t="s">
        <v>40</v>
      </c>
      <c r="M76" s="30" t="s">
        <v>46</v>
      </c>
      <c r="N76" s="30" t="s">
        <v>42</v>
      </c>
      <c r="O76" s="30" t="s">
        <v>42</v>
      </c>
      <c r="P76" s="30">
        <v>54</v>
      </c>
      <c r="Q76" s="79" t="s">
        <v>43</v>
      </c>
      <c r="R76" s="30">
        <v>48</v>
      </c>
      <c r="S76" s="30">
        <v>95</v>
      </c>
      <c r="T76" s="79" t="s">
        <v>1434</v>
      </c>
      <c r="U76" s="30">
        <v>2015</v>
      </c>
      <c r="V76" s="30">
        <v>3</v>
      </c>
      <c r="W76" s="79" t="s">
        <v>61</v>
      </c>
      <c r="X76" s="79" t="s">
        <v>61</v>
      </c>
      <c r="Y76" s="3" t="s">
        <v>93</v>
      </c>
      <c r="Z76" s="30" t="s">
        <v>58</v>
      </c>
      <c r="AA76" s="30" t="s">
        <v>58</v>
      </c>
      <c r="AB76" s="79" t="s">
        <v>58</v>
      </c>
      <c r="AC76" s="52"/>
      <c r="AD76" s="79" t="s">
        <v>58</v>
      </c>
      <c r="AE76" s="79" t="s">
        <v>59</v>
      </c>
      <c r="AF76" s="79" t="s">
        <v>59</v>
      </c>
      <c r="AG76" s="79" t="s">
        <v>59</v>
      </c>
      <c r="AH76" s="79" t="s">
        <v>58</v>
      </c>
      <c r="AI76" s="79" t="s">
        <v>58</v>
      </c>
      <c r="AJ76" s="79" t="s">
        <v>58</v>
      </c>
      <c r="AK76" s="52"/>
    </row>
    <row r="77" spans="1:37" s="53" customFormat="1" x14ac:dyDescent="0.2">
      <c r="A77" s="35">
        <v>187</v>
      </c>
      <c r="B77" s="35" t="s">
        <v>38</v>
      </c>
      <c r="C77" s="11">
        <v>2014</v>
      </c>
      <c r="D77" s="35" t="s">
        <v>1304</v>
      </c>
      <c r="E77" s="275" t="s">
        <v>1299</v>
      </c>
      <c r="F77" s="44" t="s">
        <v>39</v>
      </c>
      <c r="G77" s="37" t="s">
        <v>61</v>
      </c>
      <c r="H77" s="85" t="s">
        <v>48</v>
      </c>
      <c r="I77" s="35" t="s">
        <v>1307</v>
      </c>
      <c r="J77" s="35" t="s">
        <v>45</v>
      </c>
      <c r="K77" s="35" t="s">
        <v>50</v>
      </c>
      <c r="L77" s="35" t="s">
        <v>50</v>
      </c>
      <c r="M77" s="35" t="s">
        <v>42</v>
      </c>
      <c r="N77" s="35" t="s">
        <v>42</v>
      </c>
      <c r="O77" s="35" t="s">
        <v>42</v>
      </c>
      <c r="P77" s="35">
        <v>60</v>
      </c>
      <c r="Q77" s="85" t="s">
        <v>43</v>
      </c>
      <c r="R77" s="35">
        <v>62</v>
      </c>
      <c r="S77" s="35">
        <v>62</v>
      </c>
      <c r="T77" s="85" t="s">
        <v>1435</v>
      </c>
      <c r="U77" s="35">
        <v>2015</v>
      </c>
      <c r="V77" s="35">
        <v>3</v>
      </c>
      <c r="W77" s="85" t="s">
        <v>61</v>
      </c>
      <c r="X77" s="85" t="s">
        <v>61</v>
      </c>
      <c r="Y77" s="76" t="s">
        <v>93</v>
      </c>
      <c r="Z77" s="32" t="s">
        <v>58</v>
      </c>
      <c r="AA77" s="32" t="s">
        <v>58</v>
      </c>
      <c r="AB77" s="35" t="s">
        <v>59</v>
      </c>
      <c r="AC77" s="54"/>
      <c r="AD77" s="80" t="s">
        <v>58</v>
      </c>
      <c r="AE77" s="80" t="s">
        <v>59</v>
      </c>
      <c r="AF77" s="86" t="s">
        <v>59</v>
      </c>
      <c r="AG77" s="86" t="s">
        <v>59</v>
      </c>
      <c r="AH77" s="80" t="s">
        <v>58</v>
      </c>
      <c r="AI77" s="85" t="s">
        <v>59</v>
      </c>
      <c r="AJ77" s="80" t="s">
        <v>58</v>
      </c>
      <c r="AK77" s="54"/>
    </row>
    <row r="78" spans="1:37" s="56" customFormat="1" x14ac:dyDescent="0.2">
      <c r="A78" s="31">
        <v>192</v>
      </c>
      <c r="B78" s="30" t="s">
        <v>38</v>
      </c>
      <c r="C78" s="10">
        <v>2014</v>
      </c>
      <c r="D78" s="277" t="s">
        <v>1306</v>
      </c>
      <c r="E78" s="274" t="s">
        <v>1299</v>
      </c>
      <c r="F78" s="30" t="s">
        <v>39</v>
      </c>
      <c r="G78" s="30" t="s">
        <v>61</v>
      </c>
      <c r="H78" s="79" t="s">
        <v>48</v>
      </c>
      <c r="I78" s="30" t="s">
        <v>1308</v>
      </c>
      <c r="J78" s="30" t="s">
        <v>45</v>
      </c>
      <c r="K78" s="79" t="s">
        <v>40</v>
      </c>
      <c r="L78" s="30" t="s">
        <v>40</v>
      </c>
      <c r="M78" s="30" t="s">
        <v>42</v>
      </c>
      <c r="N78" s="30" t="s">
        <v>42</v>
      </c>
      <c r="O78" s="30" t="s">
        <v>42</v>
      </c>
      <c r="P78" s="30">
        <v>45</v>
      </c>
      <c r="Q78" s="79" t="s">
        <v>43</v>
      </c>
      <c r="R78" s="30">
        <v>55</v>
      </c>
      <c r="S78" s="30">
        <v>79</v>
      </c>
      <c r="T78" s="79" t="s">
        <v>1436</v>
      </c>
      <c r="U78" s="30">
        <v>2015</v>
      </c>
      <c r="V78" s="30">
        <v>3</v>
      </c>
      <c r="W78" s="30">
        <v>3</v>
      </c>
      <c r="X78" s="30">
        <v>3</v>
      </c>
      <c r="Y78" s="3" t="s">
        <v>93</v>
      </c>
      <c r="Z78" s="30" t="s">
        <v>58</v>
      </c>
      <c r="AA78" s="30" t="s">
        <v>58</v>
      </c>
      <c r="AB78" s="79" t="s">
        <v>58</v>
      </c>
      <c r="AC78" s="52"/>
      <c r="AD78" s="79" t="s">
        <v>58</v>
      </c>
      <c r="AE78" s="79" t="s">
        <v>59</v>
      </c>
      <c r="AF78" s="79" t="s">
        <v>59</v>
      </c>
      <c r="AG78" s="79" t="s">
        <v>59</v>
      </c>
      <c r="AH78" s="79" t="s">
        <v>58</v>
      </c>
      <c r="AI78" s="79" t="s">
        <v>58</v>
      </c>
      <c r="AJ78" s="79" t="s">
        <v>58</v>
      </c>
      <c r="AK78" s="302"/>
    </row>
    <row r="79" spans="1:37" s="53" customFormat="1" x14ac:dyDescent="0.2">
      <c r="A79" s="34">
        <v>195</v>
      </c>
      <c r="B79" s="35" t="s">
        <v>38</v>
      </c>
      <c r="C79" s="11">
        <v>2014</v>
      </c>
      <c r="D79" s="37" t="s">
        <v>1305</v>
      </c>
      <c r="E79" s="275" t="s">
        <v>1299</v>
      </c>
      <c r="F79" s="34" t="s">
        <v>40</v>
      </c>
      <c r="G79" s="37" t="s">
        <v>61</v>
      </c>
      <c r="H79" s="80" t="s">
        <v>48</v>
      </c>
      <c r="I79" s="37" t="s">
        <v>1307</v>
      </c>
      <c r="J79" s="37" t="s">
        <v>45</v>
      </c>
      <c r="K79" s="37" t="s">
        <v>50</v>
      </c>
      <c r="L79" s="37" t="s">
        <v>50</v>
      </c>
      <c r="M79" s="37" t="s">
        <v>46</v>
      </c>
      <c r="N79" s="37" t="s">
        <v>42</v>
      </c>
      <c r="O79" s="37" t="s">
        <v>42</v>
      </c>
      <c r="P79" s="37">
        <v>60</v>
      </c>
      <c r="Q79" s="80" t="s">
        <v>43</v>
      </c>
      <c r="R79" s="37">
        <v>58</v>
      </c>
      <c r="S79" s="37">
        <v>71</v>
      </c>
      <c r="T79" s="234" t="s">
        <v>1437</v>
      </c>
      <c r="U79" s="37">
        <v>2016</v>
      </c>
      <c r="V79" s="37">
        <v>3</v>
      </c>
      <c r="W79" s="80" t="s">
        <v>61</v>
      </c>
      <c r="X79" s="80" t="s">
        <v>61</v>
      </c>
      <c r="Y79" s="76" t="s">
        <v>97</v>
      </c>
      <c r="Z79" s="32" t="s">
        <v>58</v>
      </c>
      <c r="AA79" s="37" t="s">
        <v>58</v>
      </c>
      <c r="AB79" s="211" t="s">
        <v>58</v>
      </c>
      <c r="AC79" s="57"/>
      <c r="AD79" s="80" t="s">
        <v>58</v>
      </c>
      <c r="AE79" s="80" t="s">
        <v>59</v>
      </c>
      <c r="AF79" s="86" t="s">
        <v>59</v>
      </c>
      <c r="AG79" s="86" t="s">
        <v>59</v>
      </c>
      <c r="AH79" s="80" t="s">
        <v>58</v>
      </c>
      <c r="AI79" s="80" t="s">
        <v>58</v>
      </c>
      <c r="AJ79" s="80" t="s">
        <v>58</v>
      </c>
      <c r="AK79" s="303"/>
    </row>
    <row r="80" spans="1:37" s="56" customFormat="1" x14ac:dyDescent="0.2">
      <c r="A80" s="31">
        <v>196</v>
      </c>
      <c r="B80" s="30" t="s">
        <v>38</v>
      </c>
      <c r="C80" s="10">
        <v>2014</v>
      </c>
      <c r="D80" s="79" t="s">
        <v>1304</v>
      </c>
      <c r="E80" s="274" t="s">
        <v>1302</v>
      </c>
      <c r="F80" s="30" t="s">
        <v>39</v>
      </c>
      <c r="G80" s="30" t="s">
        <v>61</v>
      </c>
      <c r="H80" s="79" t="s">
        <v>44</v>
      </c>
      <c r="I80" s="30" t="s">
        <v>45</v>
      </c>
      <c r="J80" s="30" t="s">
        <v>45</v>
      </c>
      <c r="K80" s="30" t="s">
        <v>40</v>
      </c>
      <c r="L80" s="30" t="s">
        <v>40</v>
      </c>
      <c r="M80" s="30" t="s">
        <v>42</v>
      </c>
      <c r="N80" s="30" t="s">
        <v>53</v>
      </c>
      <c r="O80" s="30" t="s">
        <v>42</v>
      </c>
      <c r="P80" s="30">
        <v>45</v>
      </c>
      <c r="Q80" s="79" t="s">
        <v>43</v>
      </c>
      <c r="R80" s="30">
        <v>81</v>
      </c>
      <c r="S80" s="30">
        <v>166</v>
      </c>
      <c r="T80" s="79" t="s">
        <v>1438</v>
      </c>
      <c r="U80" s="30">
        <v>2017</v>
      </c>
      <c r="V80" s="30">
        <v>3</v>
      </c>
      <c r="W80" s="79">
        <v>1</v>
      </c>
      <c r="X80" s="79">
        <v>1</v>
      </c>
      <c r="Y80" s="79" t="s">
        <v>61</v>
      </c>
      <c r="Z80" s="30" t="s">
        <v>58</v>
      </c>
      <c r="AA80" s="30" t="s">
        <v>58</v>
      </c>
      <c r="AB80" s="79" t="s">
        <v>59</v>
      </c>
      <c r="AC80" s="52"/>
      <c r="AD80" s="79" t="s">
        <v>58</v>
      </c>
      <c r="AE80" s="79" t="s">
        <v>59</v>
      </c>
      <c r="AF80" s="79" t="s">
        <v>59</v>
      </c>
      <c r="AG80" s="79" t="s">
        <v>58</v>
      </c>
      <c r="AH80" s="79" t="s">
        <v>58</v>
      </c>
      <c r="AI80" s="79" t="s">
        <v>58</v>
      </c>
      <c r="AJ80" s="79" t="s">
        <v>58</v>
      </c>
      <c r="AK80" s="302"/>
    </row>
    <row r="81" spans="1:680" x14ac:dyDescent="0.2">
      <c r="A81" s="32">
        <v>200</v>
      </c>
      <c r="B81" s="37" t="s">
        <v>38</v>
      </c>
      <c r="C81" s="58">
        <v>2015</v>
      </c>
      <c r="D81" s="80" t="s">
        <v>1305</v>
      </c>
      <c r="E81" s="275" t="s">
        <v>1299</v>
      </c>
      <c r="F81" s="59" t="s">
        <v>39</v>
      </c>
      <c r="G81" s="37" t="s">
        <v>61</v>
      </c>
      <c r="H81" s="80" t="s">
        <v>61</v>
      </c>
      <c r="I81" s="234" t="s">
        <v>61</v>
      </c>
      <c r="J81" s="234" t="s">
        <v>61</v>
      </c>
      <c r="K81" s="32" t="s">
        <v>40</v>
      </c>
      <c r="L81" s="86" t="s">
        <v>61</v>
      </c>
      <c r="M81" s="32" t="s">
        <v>46</v>
      </c>
      <c r="N81" s="32" t="s">
        <v>42</v>
      </c>
      <c r="O81" s="32" t="s">
        <v>42</v>
      </c>
      <c r="P81" s="32">
        <v>60</v>
      </c>
      <c r="Q81" s="86" t="s">
        <v>43</v>
      </c>
      <c r="R81" s="86">
        <v>65</v>
      </c>
      <c r="S81" s="312">
        <v>65</v>
      </c>
      <c r="T81" s="312" t="s">
        <v>1439</v>
      </c>
      <c r="U81" s="312">
        <v>2016</v>
      </c>
      <c r="V81" s="80">
        <v>2</v>
      </c>
      <c r="W81" s="86" t="s">
        <v>61</v>
      </c>
      <c r="X81" s="86" t="s">
        <v>61</v>
      </c>
      <c r="Y81" s="80" t="s">
        <v>61</v>
      </c>
      <c r="Z81" s="37" t="s">
        <v>58</v>
      </c>
      <c r="AA81" s="17" t="s">
        <v>59</v>
      </c>
      <c r="AB81" s="211" t="s">
        <v>58</v>
      </c>
      <c r="AD81" s="80" t="s">
        <v>58</v>
      </c>
      <c r="AE81" s="80" t="s">
        <v>59</v>
      </c>
      <c r="AF81" s="86" t="s">
        <v>59</v>
      </c>
      <c r="AG81" s="86" t="s">
        <v>59</v>
      </c>
      <c r="AH81" s="80" t="s">
        <v>1129</v>
      </c>
      <c r="AI81" s="211" t="s">
        <v>58</v>
      </c>
      <c r="AJ81" s="80" t="s">
        <v>58</v>
      </c>
      <c r="AL81" s="299"/>
      <c r="AM81" s="299"/>
      <c r="AN81" s="299"/>
      <c r="AO81" s="299"/>
      <c r="AP81" s="299"/>
      <c r="AQ81" s="299"/>
      <c r="AR81" s="299"/>
      <c r="AS81" s="299"/>
      <c r="AT81" s="299"/>
      <c r="AU81" s="299"/>
      <c r="AV81" s="299"/>
      <c r="AW81" s="299"/>
      <c r="AX81" s="299"/>
      <c r="AY81" s="299"/>
      <c r="AZ81" s="299"/>
      <c r="BA81" s="299"/>
      <c r="BB81" s="299"/>
      <c r="BC81" s="299"/>
      <c r="BD81" s="299"/>
      <c r="BE81" s="299"/>
      <c r="BF81" s="299"/>
      <c r="BG81" s="299"/>
      <c r="BH81" s="299"/>
      <c r="BI81" s="299"/>
      <c r="BJ81" s="299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  <c r="BV81" s="299"/>
      <c r="BW81" s="299"/>
      <c r="BX81" s="299"/>
      <c r="BY81" s="299"/>
      <c r="BZ81" s="299"/>
      <c r="CA81" s="299"/>
      <c r="CB81" s="299"/>
      <c r="CC81" s="299"/>
      <c r="CD81" s="299"/>
      <c r="CE81" s="299"/>
      <c r="CF81" s="299"/>
      <c r="CG81" s="299"/>
      <c r="CH81" s="299"/>
      <c r="CI81" s="299"/>
      <c r="CJ81" s="299"/>
      <c r="CK81" s="299"/>
      <c r="CL81" s="299"/>
      <c r="CM81" s="299"/>
      <c r="CN81" s="299"/>
      <c r="CO81" s="299"/>
      <c r="CP81" s="299"/>
      <c r="CQ81" s="299"/>
      <c r="CR81" s="299"/>
      <c r="CS81" s="299"/>
      <c r="CT81" s="299"/>
      <c r="CU81" s="299"/>
      <c r="CV81" s="299"/>
      <c r="CW81" s="299"/>
      <c r="CX81" s="299"/>
      <c r="CY81" s="299"/>
      <c r="CZ81" s="299"/>
      <c r="DA81" s="299"/>
      <c r="DB81" s="299"/>
      <c r="DC81" s="299"/>
      <c r="DD81" s="299"/>
      <c r="DE81" s="299"/>
      <c r="DF81" s="299"/>
      <c r="DG81" s="299"/>
      <c r="DH81" s="299"/>
      <c r="DI81" s="299"/>
      <c r="DJ81" s="299"/>
      <c r="DK81" s="299"/>
      <c r="DL81" s="299"/>
      <c r="DM81" s="299"/>
      <c r="DN81" s="299"/>
      <c r="DO81" s="299"/>
      <c r="DP81" s="299"/>
      <c r="DQ81" s="299"/>
      <c r="DR81" s="299"/>
      <c r="DS81" s="299"/>
      <c r="DT81" s="299"/>
      <c r="DU81" s="299"/>
      <c r="DV81" s="299"/>
      <c r="DW81" s="299"/>
      <c r="DX81" s="299"/>
      <c r="DY81" s="299"/>
      <c r="DZ81" s="299"/>
      <c r="EA81" s="299"/>
      <c r="EB81" s="299"/>
      <c r="EC81" s="299"/>
      <c r="ED81" s="299"/>
      <c r="EE81" s="299"/>
      <c r="EF81" s="299"/>
      <c r="EG81" s="299"/>
      <c r="EH81" s="299"/>
      <c r="EI81" s="299"/>
      <c r="EJ81" s="299"/>
      <c r="EK81" s="299"/>
      <c r="EL81" s="299"/>
      <c r="EM81" s="299"/>
      <c r="EN81" s="299"/>
      <c r="EO81" s="299"/>
      <c r="EP81" s="299"/>
      <c r="EQ81" s="299"/>
      <c r="ER81" s="299"/>
      <c r="ES81" s="299"/>
      <c r="ET81" s="299"/>
      <c r="EU81" s="299"/>
      <c r="EV81" s="299"/>
      <c r="EW81" s="299"/>
      <c r="EX81" s="299"/>
      <c r="EY81" s="299"/>
      <c r="EZ81" s="299"/>
      <c r="FA81" s="299"/>
      <c r="FB81" s="299"/>
      <c r="FC81" s="299"/>
      <c r="FD81" s="299"/>
      <c r="FE81" s="299"/>
      <c r="FF81" s="299"/>
      <c r="FG81" s="299"/>
      <c r="FH81" s="299"/>
      <c r="FI81" s="299"/>
      <c r="FJ81" s="299"/>
      <c r="FK81" s="299"/>
      <c r="FL81" s="299"/>
      <c r="FM81" s="299"/>
      <c r="FN81" s="299"/>
      <c r="FO81" s="299"/>
      <c r="FP81" s="299"/>
      <c r="FQ81" s="299"/>
      <c r="FR81" s="299"/>
      <c r="FS81" s="299"/>
      <c r="FT81" s="299"/>
      <c r="FU81" s="299"/>
      <c r="FV81" s="299"/>
      <c r="FW81" s="299"/>
      <c r="FX81" s="299"/>
      <c r="FY81" s="299"/>
      <c r="FZ81" s="299"/>
      <c r="GA81" s="299"/>
      <c r="GB81" s="299"/>
      <c r="GC81" s="299"/>
      <c r="GD81" s="299"/>
      <c r="GE81" s="299"/>
      <c r="GF81" s="299"/>
      <c r="GG81" s="299"/>
      <c r="GH81" s="299"/>
      <c r="GI81" s="299"/>
      <c r="GJ81" s="299"/>
      <c r="GK81" s="299"/>
      <c r="GL81" s="299"/>
      <c r="GM81" s="299"/>
      <c r="GN81" s="299"/>
      <c r="GO81" s="299"/>
      <c r="GP81" s="299"/>
      <c r="GQ81" s="299"/>
      <c r="GR81" s="299"/>
      <c r="GS81" s="299"/>
      <c r="GT81" s="299"/>
      <c r="GU81" s="299"/>
      <c r="GV81" s="299"/>
      <c r="GW81" s="299"/>
      <c r="GX81" s="299"/>
      <c r="GY81" s="299"/>
      <c r="GZ81" s="299"/>
      <c r="HA81" s="299"/>
      <c r="HB81" s="299"/>
      <c r="HC81" s="299"/>
      <c r="HD81" s="299"/>
      <c r="HE81" s="299"/>
      <c r="HF81" s="299"/>
      <c r="HG81" s="299"/>
      <c r="HH81" s="299"/>
      <c r="HI81" s="299"/>
      <c r="HJ81" s="299"/>
      <c r="HK81" s="299"/>
      <c r="HL81" s="299"/>
      <c r="HM81" s="299"/>
      <c r="HN81" s="299"/>
      <c r="HO81" s="299"/>
      <c r="HP81" s="299"/>
      <c r="HQ81" s="299"/>
      <c r="HR81" s="299"/>
      <c r="HS81" s="299"/>
      <c r="HT81" s="299"/>
      <c r="HU81" s="299"/>
      <c r="HV81" s="299"/>
      <c r="HW81" s="299"/>
      <c r="HX81" s="299"/>
      <c r="HY81" s="299"/>
      <c r="HZ81" s="299"/>
      <c r="IA81" s="299"/>
      <c r="IB81" s="299"/>
      <c r="IC81" s="299"/>
      <c r="ID81" s="299"/>
      <c r="IE81" s="299"/>
      <c r="IF81" s="299"/>
      <c r="IG81" s="299"/>
      <c r="IH81" s="299"/>
      <c r="II81" s="299"/>
      <c r="IJ81" s="299"/>
      <c r="IK81" s="299"/>
      <c r="IL81" s="299"/>
      <c r="IM81" s="299"/>
      <c r="IN81" s="299"/>
      <c r="IO81" s="299"/>
      <c r="IP81" s="299"/>
      <c r="IQ81" s="299"/>
      <c r="IR81" s="299"/>
      <c r="IS81" s="299"/>
      <c r="IT81" s="299"/>
      <c r="IU81" s="299"/>
      <c r="IV81" s="299"/>
      <c r="IW81" s="299"/>
      <c r="IX81" s="299"/>
      <c r="IY81" s="299"/>
      <c r="IZ81" s="299"/>
      <c r="JA81" s="299"/>
      <c r="JB81" s="299"/>
      <c r="JC81" s="299"/>
      <c r="JD81" s="299"/>
      <c r="JE81" s="299"/>
      <c r="JF81" s="299"/>
      <c r="JG81" s="299"/>
      <c r="JH81" s="299"/>
      <c r="JI81" s="299"/>
      <c r="JJ81" s="299"/>
      <c r="JK81" s="299"/>
      <c r="JL81" s="299"/>
      <c r="JM81" s="299"/>
      <c r="JN81" s="299"/>
      <c r="JO81" s="299"/>
      <c r="JP81" s="299"/>
      <c r="JQ81" s="299"/>
      <c r="JR81" s="299"/>
      <c r="JS81" s="299"/>
      <c r="JT81" s="299"/>
      <c r="JU81" s="299"/>
      <c r="JV81" s="299"/>
      <c r="JW81" s="299"/>
      <c r="JX81" s="299"/>
      <c r="JY81" s="299"/>
      <c r="JZ81" s="299"/>
      <c r="KA81" s="299"/>
      <c r="KB81" s="299"/>
      <c r="KC81" s="299"/>
      <c r="KD81" s="299"/>
      <c r="KE81" s="299"/>
      <c r="KF81" s="299"/>
      <c r="KG81" s="299"/>
      <c r="KH81" s="299"/>
      <c r="KI81" s="299"/>
      <c r="KJ81" s="299"/>
      <c r="KK81" s="299"/>
      <c r="KL81" s="299"/>
      <c r="KM81" s="299"/>
      <c r="KN81" s="299"/>
      <c r="KO81" s="299"/>
      <c r="KP81" s="299"/>
      <c r="KQ81" s="299"/>
      <c r="KR81" s="299"/>
      <c r="KS81" s="299"/>
      <c r="KT81" s="299"/>
      <c r="KU81" s="299"/>
      <c r="KV81" s="299"/>
      <c r="KW81" s="299"/>
      <c r="KX81" s="299"/>
      <c r="KY81" s="299"/>
      <c r="KZ81" s="299"/>
      <c r="LA81" s="299"/>
      <c r="LB81" s="299"/>
      <c r="LC81" s="299"/>
      <c r="LD81" s="299"/>
      <c r="LE81" s="299"/>
      <c r="LF81" s="299"/>
      <c r="LG81" s="299"/>
      <c r="LH81" s="299"/>
      <c r="LI81" s="299"/>
      <c r="LJ81" s="299"/>
      <c r="LK81" s="299"/>
      <c r="LL81" s="299"/>
      <c r="LM81" s="299"/>
      <c r="LN81" s="299"/>
      <c r="LO81" s="299"/>
      <c r="LP81" s="299"/>
      <c r="LQ81" s="299"/>
      <c r="LR81" s="299"/>
      <c r="LS81" s="299"/>
      <c r="LT81" s="299"/>
      <c r="LU81" s="299"/>
      <c r="LV81" s="299"/>
      <c r="LW81" s="299"/>
      <c r="LX81" s="299"/>
      <c r="LY81" s="299"/>
      <c r="LZ81" s="299"/>
      <c r="MA81" s="299"/>
      <c r="MB81" s="299"/>
      <c r="MC81" s="299"/>
      <c r="MD81" s="299"/>
      <c r="ME81" s="299"/>
      <c r="MF81" s="299"/>
      <c r="MG81" s="299"/>
      <c r="MH81" s="299"/>
      <c r="MI81" s="299"/>
      <c r="MJ81" s="299"/>
      <c r="MK81" s="299"/>
      <c r="ML81" s="299"/>
      <c r="MM81" s="299"/>
      <c r="MN81" s="299"/>
      <c r="MO81" s="299"/>
      <c r="MP81" s="299"/>
      <c r="MQ81" s="299"/>
      <c r="MR81" s="299"/>
      <c r="MS81" s="299"/>
      <c r="MT81" s="299"/>
      <c r="MU81" s="299"/>
      <c r="MV81" s="299"/>
      <c r="MW81" s="299"/>
      <c r="MX81" s="299"/>
      <c r="MY81" s="299"/>
      <c r="MZ81" s="299"/>
      <c r="NA81" s="299"/>
      <c r="NB81" s="299"/>
      <c r="NC81" s="299"/>
      <c r="ND81" s="299"/>
      <c r="NE81" s="299"/>
      <c r="NF81" s="299"/>
      <c r="NG81" s="299"/>
      <c r="NH81" s="299"/>
      <c r="NI81" s="299"/>
      <c r="NJ81" s="299"/>
      <c r="NK81" s="299"/>
      <c r="NL81" s="299"/>
      <c r="NM81" s="299"/>
      <c r="NN81" s="299"/>
      <c r="NO81" s="299"/>
      <c r="NP81" s="299"/>
      <c r="NQ81" s="299"/>
      <c r="NR81" s="299"/>
      <c r="NS81" s="299"/>
      <c r="NT81" s="299"/>
      <c r="NU81" s="299"/>
      <c r="NV81" s="299"/>
      <c r="NW81" s="299"/>
      <c r="NX81" s="299"/>
      <c r="NY81" s="299"/>
      <c r="NZ81" s="299"/>
      <c r="OA81" s="299"/>
      <c r="OB81" s="299"/>
      <c r="OC81" s="299"/>
      <c r="OD81" s="299"/>
      <c r="OE81" s="299"/>
      <c r="OF81" s="299"/>
      <c r="OG81" s="299"/>
      <c r="OH81" s="299"/>
      <c r="OI81" s="299"/>
      <c r="OJ81" s="299"/>
      <c r="OK81" s="299"/>
      <c r="OL81" s="299"/>
      <c r="OM81" s="299"/>
      <c r="ON81" s="299"/>
      <c r="OO81" s="299"/>
      <c r="OP81" s="299"/>
      <c r="OQ81" s="299"/>
      <c r="OR81" s="299"/>
      <c r="OS81" s="299"/>
      <c r="OT81" s="299"/>
      <c r="OU81" s="299"/>
      <c r="OV81" s="299"/>
      <c r="OW81" s="299"/>
      <c r="OX81" s="299"/>
      <c r="OY81" s="299"/>
      <c r="OZ81" s="299"/>
      <c r="PA81" s="299"/>
      <c r="PB81" s="299"/>
      <c r="PC81" s="299"/>
      <c r="PD81" s="299"/>
      <c r="PE81" s="299"/>
      <c r="PF81" s="299"/>
      <c r="PG81" s="299"/>
      <c r="PH81" s="299"/>
      <c r="PI81" s="299"/>
      <c r="PJ81" s="299"/>
      <c r="PK81" s="299"/>
      <c r="PL81" s="299"/>
      <c r="PM81" s="299"/>
      <c r="PN81" s="299"/>
      <c r="PO81" s="299"/>
      <c r="PP81" s="299"/>
      <c r="PQ81" s="299"/>
      <c r="PR81" s="299"/>
      <c r="PS81" s="299"/>
      <c r="PT81" s="299"/>
      <c r="PU81" s="299"/>
      <c r="PV81" s="299"/>
      <c r="PW81" s="299"/>
      <c r="PX81" s="299"/>
      <c r="PY81" s="299"/>
      <c r="PZ81" s="299"/>
      <c r="QA81" s="299"/>
      <c r="QB81" s="299"/>
      <c r="QC81" s="299"/>
      <c r="QD81" s="299"/>
      <c r="QE81" s="299"/>
      <c r="QF81" s="299"/>
      <c r="QG81" s="299"/>
      <c r="QH81" s="299"/>
      <c r="QI81" s="299"/>
      <c r="QJ81" s="299"/>
      <c r="QK81" s="299"/>
      <c r="QL81" s="299"/>
      <c r="QM81" s="299"/>
      <c r="QN81" s="299"/>
      <c r="QO81" s="299"/>
      <c r="QP81" s="299"/>
      <c r="QQ81" s="299"/>
      <c r="QR81" s="299"/>
      <c r="QS81" s="299"/>
      <c r="QT81" s="299"/>
      <c r="QU81" s="299"/>
      <c r="QV81" s="299"/>
      <c r="QW81" s="299"/>
      <c r="QX81" s="299"/>
      <c r="QY81" s="299"/>
      <c r="QZ81" s="299"/>
      <c r="RA81" s="299"/>
      <c r="RB81" s="299"/>
      <c r="RC81" s="299"/>
      <c r="RD81" s="299"/>
      <c r="RE81" s="299"/>
      <c r="RF81" s="299"/>
      <c r="RG81" s="299"/>
      <c r="RH81" s="299"/>
      <c r="RI81" s="299"/>
      <c r="RJ81" s="299"/>
      <c r="RK81" s="299"/>
      <c r="RL81" s="299"/>
      <c r="RM81" s="299"/>
      <c r="RN81" s="299"/>
      <c r="RO81" s="299"/>
      <c r="RP81" s="299"/>
      <c r="RQ81" s="299"/>
      <c r="RR81" s="299"/>
      <c r="RS81" s="299"/>
      <c r="RT81" s="299"/>
      <c r="RU81" s="299"/>
      <c r="RV81" s="299"/>
      <c r="RW81" s="299"/>
      <c r="RX81" s="299"/>
      <c r="RY81" s="299"/>
      <c r="RZ81" s="299"/>
      <c r="SA81" s="299"/>
      <c r="SB81" s="299"/>
      <c r="SC81" s="299"/>
      <c r="SD81" s="299"/>
      <c r="SE81" s="299"/>
      <c r="SF81" s="299"/>
      <c r="SG81" s="299"/>
      <c r="SH81" s="299"/>
      <c r="SI81" s="299"/>
      <c r="SJ81" s="299"/>
      <c r="SK81" s="299"/>
      <c r="SL81" s="299"/>
      <c r="SM81" s="299"/>
      <c r="SN81" s="299"/>
      <c r="SO81" s="299"/>
      <c r="SP81" s="299"/>
      <c r="SQ81" s="299"/>
      <c r="SR81" s="299"/>
      <c r="SS81" s="299"/>
      <c r="ST81" s="299"/>
      <c r="SU81" s="299"/>
      <c r="SV81" s="299"/>
      <c r="SW81" s="299"/>
      <c r="SX81" s="299"/>
      <c r="SY81" s="299"/>
      <c r="SZ81" s="299"/>
      <c r="TA81" s="299"/>
      <c r="TB81" s="299"/>
      <c r="TC81" s="299"/>
      <c r="TD81" s="299"/>
      <c r="TE81" s="299"/>
      <c r="TF81" s="299"/>
      <c r="TG81" s="299"/>
      <c r="TH81" s="299"/>
      <c r="TI81" s="299"/>
      <c r="TJ81" s="299"/>
      <c r="TK81" s="299"/>
      <c r="TL81" s="299"/>
      <c r="TM81" s="299"/>
      <c r="TN81" s="299"/>
      <c r="TO81" s="299"/>
      <c r="TP81" s="299"/>
      <c r="TQ81" s="299"/>
      <c r="TR81" s="299"/>
      <c r="TS81" s="299"/>
      <c r="TT81" s="299"/>
      <c r="TU81" s="299"/>
      <c r="TV81" s="299"/>
      <c r="TW81" s="299"/>
      <c r="TX81" s="299"/>
      <c r="TY81" s="299"/>
      <c r="TZ81" s="299"/>
      <c r="UA81" s="299"/>
      <c r="UB81" s="299"/>
      <c r="UC81" s="299"/>
      <c r="UD81" s="299"/>
      <c r="UE81" s="299"/>
      <c r="UF81" s="299"/>
      <c r="UG81" s="299"/>
      <c r="UH81" s="299"/>
      <c r="UI81" s="299"/>
      <c r="UJ81" s="299"/>
      <c r="UK81" s="299"/>
      <c r="UL81" s="299"/>
      <c r="UM81" s="299"/>
      <c r="UN81" s="299"/>
      <c r="UO81" s="299"/>
      <c r="UP81" s="299"/>
      <c r="UQ81" s="299"/>
      <c r="UR81" s="299"/>
      <c r="US81" s="299"/>
      <c r="UT81" s="299"/>
      <c r="UU81" s="299"/>
      <c r="UV81" s="299"/>
      <c r="UW81" s="299"/>
      <c r="UX81" s="299"/>
      <c r="UY81" s="299"/>
      <c r="UZ81" s="299"/>
      <c r="VA81" s="299"/>
      <c r="VB81" s="299"/>
      <c r="VC81" s="299"/>
      <c r="VD81" s="299"/>
      <c r="VE81" s="299"/>
      <c r="VF81" s="299"/>
      <c r="VG81" s="299"/>
      <c r="VH81" s="299"/>
      <c r="VI81" s="299"/>
      <c r="VJ81" s="299"/>
      <c r="VK81" s="299"/>
      <c r="VL81" s="299"/>
      <c r="VM81" s="299"/>
      <c r="VN81" s="299"/>
      <c r="VO81" s="299"/>
      <c r="VP81" s="299"/>
      <c r="VQ81" s="299"/>
      <c r="VR81" s="299"/>
      <c r="VS81" s="299"/>
      <c r="VT81" s="299"/>
      <c r="VU81" s="299"/>
      <c r="VV81" s="299"/>
      <c r="VW81" s="299"/>
      <c r="VX81" s="299"/>
      <c r="VY81" s="299"/>
      <c r="VZ81" s="299"/>
      <c r="WA81" s="299"/>
      <c r="WB81" s="299"/>
      <c r="WC81" s="299"/>
      <c r="WD81" s="299"/>
      <c r="WE81" s="299"/>
      <c r="WF81" s="299"/>
      <c r="WG81" s="299"/>
      <c r="WH81" s="299"/>
      <c r="WI81" s="299"/>
      <c r="WJ81" s="299"/>
      <c r="WK81" s="299"/>
      <c r="WL81" s="299"/>
      <c r="WM81" s="299"/>
      <c r="WN81" s="299"/>
      <c r="WO81" s="299"/>
      <c r="WP81" s="299"/>
      <c r="WQ81" s="299"/>
      <c r="WR81" s="299"/>
      <c r="WS81" s="299"/>
      <c r="WT81" s="299"/>
      <c r="WU81" s="299"/>
      <c r="WV81" s="299"/>
      <c r="WW81" s="299"/>
      <c r="WX81" s="299"/>
      <c r="WY81" s="299"/>
      <c r="WZ81" s="299"/>
      <c r="XA81" s="299"/>
      <c r="XB81" s="299"/>
      <c r="XC81" s="299"/>
      <c r="XD81" s="299"/>
      <c r="XE81" s="299"/>
      <c r="XF81" s="299"/>
      <c r="XG81" s="299"/>
      <c r="XH81" s="299"/>
      <c r="XI81" s="299"/>
      <c r="XJ81" s="299"/>
      <c r="XK81" s="299"/>
      <c r="XL81" s="299"/>
      <c r="XM81" s="299"/>
      <c r="XN81" s="299"/>
      <c r="XO81" s="299"/>
      <c r="XP81" s="299"/>
      <c r="XQ81" s="299"/>
      <c r="XR81" s="299"/>
      <c r="XS81" s="299"/>
      <c r="XT81" s="299"/>
      <c r="XU81" s="299"/>
      <c r="XV81" s="299"/>
      <c r="XW81" s="299"/>
      <c r="XX81" s="299"/>
      <c r="XY81" s="299"/>
      <c r="XZ81" s="299"/>
      <c r="YA81" s="299"/>
      <c r="YB81" s="299"/>
      <c r="YC81" s="299"/>
      <c r="YD81" s="299"/>
      <c r="YE81" s="299"/>
      <c r="YF81" s="299"/>
      <c r="YG81" s="299"/>
      <c r="YH81" s="299"/>
      <c r="YI81" s="299"/>
      <c r="YJ81" s="299"/>
      <c r="YK81" s="299"/>
      <c r="YL81" s="299"/>
      <c r="YM81" s="299"/>
      <c r="YN81" s="299"/>
      <c r="YO81" s="299"/>
      <c r="YP81" s="299"/>
      <c r="YQ81" s="299"/>
      <c r="YR81" s="299"/>
      <c r="YS81" s="299"/>
      <c r="YT81" s="299"/>
      <c r="YU81" s="299"/>
      <c r="YV81" s="299"/>
      <c r="YW81" s="299"/>
      <c r="YX81" s="299"/>
      <c r="YY81" s="299"/>
      <c r="YZ81" s="299"/>
      <c r="ZA81" s="299"/>
      <c r="ZB81" s="299"/>
      <c r="ZC81" s="299"/>
      <c r="ZD81" s="299"/>
    </row>
    <row r="82" spans="1:680" s="61" customFormat="1" x14ac:dyDescent="0.2">
      <c r="A82" s="31">
        <v>201</v>
      </c>
      <c r="B82" s="30" t="s">
        <v>38</v>
      </c>
      <c r="C82" s="10">
        <v>2015</v>
      </c>
      <c r="D82" s="79" t="s">
        <v>1304</v>
      </c>
      <c r="E82" s="274" t="s">
        <v>1299</v>
      </c>
      <c r="F82" s="30" t="s">
        <v>39</v>
      </c>
      <c r="G82" s="30" t="s">
        <v>61</v>
      </c>
      <c r="H82" s="79" t="s">
        <v>61</v>
      </c>
      <c r="I82" s="79" t="s">
        <v>61</v>
      </c>
      <c r="J82" s="79" t="s">
        <v>61</v>
      </c>
      <c r="K82" s="79" t="s">
        <v>61</v>
      </c>
      <c r="L82" s="79" t="s">
        <v>61</v>
      </c>
      <c r="M82" s="79" t="s">
        <v>61</v>
      </c>
      <c r="N82" s="79" t="s">
        <v>61</v>
      </c>
      <c r="O82" s="79" t="s">
        <v>61</v>
      </c>
      <c r="P82" s="87">
        <v>100</v>
      </c>
      <c r="Q82" s="87" t="s">
        <v>43</v>
      </c>
      <c r="R82" s="87">
        <v>109</v>
      </c>
      <c r="S82" s="87">
        <v>130</v>
      </c>
      <c r="T82" s="87" t="s">
        <v>1440</v>
      </c>
      <c r="U82" s="87">
        <v>2016</v>
      </c>
      <c r="V82" s="87">
        <v>1</v>
      </c>
      <c r="W82" s="87">
        <v>1</v>
      </c>
      <c r="X82" s="87" t="s">
        <v>61</v>
      </c>
      <c r="Y82" s="79" t="s">
        <v>61</v>
      </c>
      <c r="Z82" s="79" t="s">
        <v>59</v>
      </c>
      <c r="AA82" s="30" t="s">
        <v>59</v>
      </c>
      <c r="AB82" s="79" t="s">
        <v>58</v>
      </c>
      <c r="AC82" s="52"/>
      <c r="AD82" s="79" t="s">
        <v>58</v>
      </c>
      <c r="AE82" s="79" t="s">
        <v>59</v>
      </c>
      <c r="AF82" s="79" t="s">
        <v>59</v>
      </c>
      <c r="AG82" s="79" t="s">
        <v>59</v>
      </c>
      <c r="AH82" s="79" t="s">
        <v>1129</v>
      </c>
      <c r="AI82" s="79" t="s">
        <v>58</v>
      </c>
      <c r="AJ82" s="79" t="s">
        <v>58</v>
      </c>
      <c r="AK82" s="302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  <c r="IR82" s="56"/>
      <c r="IS82" s="56"/>
      <c r="IT82" s="56"/>
      <c r="IU82" s="56"/>
      <c r="IV82" s="56"/>
      <c r="IW82" s="56"/>
      <c r="IX82" s="56"/>
      <c r="IY82" s="56"/>
      <c r="IZ82" s="56"/>
      <c r="JA82" s="56"/>
      <c r="JB82" s="56"/>
      <c r="JC82" s="56"/>
      <c r="JD82" s="56"/>
      <c r="JE82" s="56"/>
      <c r="JF82" s="56"/>
      <c r="JG82" s="56"/>
      <c r="JH82" s="56"/>
      <c r="JI82" s="56"/>
      <c r="JJ82" s="56"/>
      <c r="JK82" s="56"/>
      <c r="JL82" s="56"/>
      <c r="JM82" s="56"/>
      <c r="JN82" s="56"/>
      <c r="JO82" s="56"/>
      <c r="JP82" s="56"/>
      <c r="JQ82" s="56"/>
      <c r="JR82" s="56"/>
      <c r="JS82" s="56"/>
      <c r="JT82" s="56"/>
      <c r="JU82" s="56"/>
      <c r="JV82" s="56"/>
      <c r="JW82" s="56"/>
      <c r="JX82" s="56"/>
      <c r="JY82" s="56"/>
      <c r="JZ82" s="56"/>
      <c r="KA82" s="56"/>
      <c r="KB82" s="56"/>
      <c r="KC82" s="56"/>
      <c r="KD82" s="56"/>
      <c r="KE82" s="56"/>
      <c r="KF82" s="56"/>
      <c r="KG82" s="56"/>
      <c r="KH82" s="56"/>
      <c r="KI82" s="56"/>
      <c r="KJ82" s="56"/>
      <c r="KK82" s="56"/>
      <c r="KL82" s="56"/>
      <c r="KM82" s="56"/>
      <c r="KN82" s="56"/>
      <c r="KO82" s="56"/>
      <c r="KP82" s="56"/>
      <c r="KQ82" s="56"/>
      <c r="KR82" s="56"/>
      <c r="KS82" s="56"/>
      <c r="KT82" s="56"/>
      <c r="KU82" s="56"/>
      <c r="KV82" s="56"/>
      <c r="KW82" s="56"/>
      <c r="KX82" s="56"/>
      <c r="KY82" s="56"/>
      <c r="KZ82" s="56"/>
      <c r="LA82" s="56"/>
      <c r="LB82" s="56"/>
      <c r="LC82" s="56"/>
      <c r="LD82" s="56"/>
      <c r="LE82" s="56"/>
      <c r="LF82" s="56"/>
      <c r="LG82" s="56"/>
      <c r="LH82" s="56"/>
      <c r="LI82" s="56"/>
      <c r="LJ82" s="56"/>
      <c r="LK82" s="56"/>
      <c r="LL82" s="56"/>
      <c r="LM82" s="56"/>
      <c r="LN82" s="56"/>
      <c r="LO82" s="56"/>
      <c r="LP82" s="56"/>
      <c r="LQ82" s="56"/>
      <c r="LR82" s="56"/>
      <c r="LS82" s="56"/>
      <c r="LT82" s="56"/>
      <c r="LU82" s="56"/>
      <c r="LV82" s="56"/>
      <c r="LW82" s="56"/>
      <c r="LX82" s="56"/>
      <c r="LY82" s="56"/>
      <c r="LZ82" s="56"/>
      <c r="MA82" s="56"/>
      <c r="MB82" s="56"/>
      <c r="MC82" s="56"/>
      <c r="MD82" s="56"/>
      <c r="ME82" s="56"/>
      <c r="MF82" s="56"/>
      <c r="MG82" s="56"/>
      <c r="MH82" s="56"/>
      <c r="MI82" s="56"/>
      <c r="MJ82" s="56"/>
      <c r="MK82" s="56"/>
      <c r="ML82" s="56"/>
      <c r="MM82" s="56"/>
      <c r="MN82" s="56"/>
      <c r="MO82" s="56"/>
      <c r="MP82" s="56"/>
      <c r="MQ82" s="56"/>
      <c r="MR82" s="56"/>
      <c r="MS82" s="56"/>
      <c r="MT82" s="56"/>
      <c r="MU82" s="56"/>
      <c r="MV82" s="56"/>
      <c r="MW82" s="56"/>
      <c r="MX82" s="56"/>
      <c r="MY82" s="56"/>
      <c r="MZ82" s="56"/>
      <c r="NA82" s="56"/>
      <c r="NB82" s="56"/>
      <c r="NC82" s="56"/>
      <c r="ND82" s="56"/>
      <c r="NE82" s="56"/>
      <c r="NF82" s="56"/>
      <c r="NG82" s="56"/>
      <c r="NH82" s="56"/>
      <c r="NI82" s="56"/>
      <c r="NJ82" s="56"/>
      <c r="NK82" s="56"/>
      <c r="NL82" s="56"/>
      <c r="NM82" s="56"/>
      <c r="NN82" s="56"/>
      <c r="NO82" s="56"/>
      <c r="NP82" s="56"/>
      <c r="NQ82" s="56"/>
      <c r="NR82" s="56"/>
      <c r="NS82" s="56"/>
      <c r="NT82" s="56"/>
      <c r="NU82" s="56"/>
      <c r="NV82" s="56"/>
      <c r="NW82" s="56"/>
      <c r="NX82" s="56"/>
      <c r="NY82" s="56"/>
      <c r="NZ82" s="56"/>
      <c r="OA82" s="56"/>
      <c r="OB82" s="56"/>
      <c r="OC82" s="56"/>
      <c r="OD82" s="56"/>
      <c r="OE82" s="56"/>
      <c r="OF82" s="56"/>
      <c r="OG82" s="56"/>
      <c r="OH82" s="56"/>
      <c r="OI82" s="56"/>
      <c r="OJ82" s="56"/>
      <c r="OK82" s="56"/>
      <c r="OL82" s="56"/>
      <c r="OM82" s="56"/>
      <c r="ON82" s="56"/>
      <c r="OO82" s="56"/>
      <c r="OP82" s="56"/>
      <c r="OQ82" s="56"/>
      <c r="OR82" s="56"/>
      <c r="OS82" s="56"/>
      <c r="OT82" s="56"/>
      <c r="OU82" s="56"/>
      <c r="OV82" s="56"/>
      <c r="OW82" s="56"/>
      <c r="OX82" s="56"/>
      <c r="OY82" s="56"/>
      <c r="OZ82" s="56"/>
      <c r="PA82" s="56"/>
      <c r="PB82" s="56"/>
      <c r="PC82" s="56"/>
      <c r="PD82" s="56"/>
      <c r="PE82" s="56"/>
      <c r="PF82" s="56"/>
      <c r="PG82" s="56"/>
      <c r="PH82" s="56"/>
      <c r="PI82" s="56"/>
      <c r="PJ82" s="56"/>
      <c r="PK82" s="56"/>
      <c r="PL82" s="56"/>
      <c r="PM82" s="56"/>
      <c r="PN82" s="56"/>
      <c r="PO82" s="56"/>
      <c r="PP82" s="56"/>
      <c r="PQ82" s="56"/>
      <c r="PR82" s="56"/>
      <c r="PS82" s="56"/>
      <c r="PT82" s="56"/>
      <c r="PU82" s="56"/>
      <c r="PV82" s="56"/>
      <c r="PW82" s="56"/>
      <c r="PX82" s="56"/>
      <c r="PY82" s="56"/>
      <c r="PZ82" s="56"/>
      <c r="QA82" s="56"/>
      <c r="QB82" s="56"/>
      <c r="QC82" s="56"/>
      <c r="QD82" s="56"/>
      <c r="QE82" s="56"/>
      <c r="QF82" s="56"/>
      <c r="QG82" s="56"/>
      <c r="QH82" s="56"/>
      <c r="QI82" s="56"/>
      <c r="QJ82" s="56"/>
      <c r="QK82" s="56"/>
      <c r="QL82" s="56"/>
      <c r="QM82" s="56"/>
      <c r="QN82" s="56"/>
      <c r="QO82" s="56"/>
      <c r="QP82" s="56"/>
      <c r="QQ82" s="56"/>
      <c r="QR82" s="56"/>
      <c r="QS82" s="56"/>
      <c r="QT82" s="56"/>
      <c r="QU82" s="56"/>
      <c r="QV82" s="56"/>
      <c r="QW82" s="56"/>
      <c r="QX82" s="56"/>
      <c r="QY82" s="56"/>
      <c r="QZ82" s="56"/>
      <c r="RA82" s="56"/>
      <c r="RB82" s="56"/>
      <c r="RC82" s="56"/>
      <c r="RD82" s="56"/>
      <c r="RE82" s="56"/>
      <c r="RF82" s="56"/>
      <c r="RG82" s="56"/>
      <c r="RH82" s="56"/>
      <c r="RI82" s="56"/>
      <c r="RJ82" s="56"/>
      <c r="RK82" s="56"/>
      <c r="RL82" s="56"/>
      <c r="RM82" s="56"/>
      <c r="RN82" s="56"/>
      <c r="RO82" s="56"/>
      <c r="RP82" s="56"/>
      <c r="RQ82" s="56"/>
      <c r="RR82" s="56"/>
      <c r="RS82" s="56"/>
      <c r="RT82" s="56"/>
      <c r="RU82" s="56"/>
      <c r="RV82" s="56"/>
      <c r="RW82" s="56"/>
      <c r="RX82" s="56"/>
      <c r="RY82" s="56"/>
      <c r="RZ82" s="56"/>
      <c r="SA82" s="56"/>
      <c r="SB82" s="56"/>
      <c r="SC82" s="56"/>
      <c r="SD82" s="56"/>
      <c r="SE82" s="56"/>
      <c r="SF82" s="56"/>
      <c r="SG82" s="56"/>
      <c r="SH82" s="56"/>
      <c r="SI82" s="56"/>
      <c r="SJ82" s="56"/>
      <c r="SK82" s="56"/>
      <c r="SL82" s="56"/>
      <c r="SM82" s="56"/>
      <c r="SN82" s="56"/>
      <c r="SO82" s="56"/>
      <c r="SP82" s="56"/>
      <c r="SQ82" s="56"/>
      <c r="SR82" s="56"/>
      <c r="SS82" s="56"/>
      <c r="ST82" s="56"/>
      <c r="SU82" s="56"/>
      <c r="SV82" s="56"/>
      <c r="SW82" s="56"/>
      <c r="SX82" s="56"/>
      <c r="SY82" s="56"/>
      <c r="SZ82" s="56"/>
      <c r="TA82" s="56"/>
      <c r="TB82" s="56"/>
      <c r="TC82" s="56"/>
      <c r="TD82" s="56"/>
      <c r="TE82" s="56"/>
      <c r="TF82" s="56"/>
      <c r="TG82" s="56"/>
      <c r="TH82" s="56"/>
      <c r="TI82" s="56"/>
      <c r="TJ82" s="56"/>
      <c r="TK82" s="56"/>
      <c r="TL82" s="56"/>
      <c r="TM82" s="56"/>
      <c r="TN82" s="56"/>
      <c r="TO82" s="56"/>
      <c r="TP82" s="56"/>
      <c r="TQ82" s="56"/>
      <c r="TR82" s="56"/>
      <c r="TS82" s="56"/>
      <c r="TT82" s="56"/>
      <c r="TU82" s="56"/>
      <c r="TV82" s="56"/>
      <c r="TW82" s="56"/>
      <c r="TX82" s="56"/>
      <c r="TY82" s="56"/>
      <c r="TZ82" s="56"/>
      <c r="UA82" s="56"/>
      <c r="UB82" s="56"/>
      <c r="UC82" s="56"/>
      <c r="UD82" s="56"/>
      <c r="UE82" s="56"/>
      <c r="UF82" s="56"/>
      <c r="UG82" s="56"/>
      <c r="UH82" s="56"/>
      <c r="UI82" s="56"/>
      <c r="UJ82" s="56"/>
      <c r="UK82" s="56"/>
      <c r="UL82" s="56"/>
      <c r="UM82" s="56"/>
      <c r="UN82" s="56"/>
      <c r="UO82" s="56"/>
      <c r="UP82" s="56"/>
      <c r="UQ82" s="56"/>
      <c r="UR82" s="56"/>
      <c r="US82" s="56"/>
      <c r="UT82" s="56"/>
      <c r="UU82" s="56"/>
      <c r="UV82" s="56"/>
      <c r="UW82" s="56"/>
      <c r="UX82" s="56"/>
      <c r="UY82" s="56"/>
      <c r="UZ82" s="56"/>
      <c r="VA82" s="56"/>
      <c r="VB82" s="56"/>
      <c r="VC82" s="56"/>
      <c r="VD82" s="56"/>
      <c r="VE82" s="56"/>
      <c r="VF82" s="56"/>
      <c r="VG82" s="56"/>
      <c r="VH82" s="56"/>
      <c r="VI82" s="56"/>
      <c r="VJ82" s="56"/>
      <c r="VK82" s="56"/>
      <c r="VL82" s="56"/>
      <c r="VM82" s="56"/>
      <c r="VN82" s="56"/>
      <c r="VO82" s="56"/>
      <c r="VP82" s="56"/>
      <c r="VQ82" s="56"/>
      <c r="VR82" s="56"/>
      <c r="VS82" s="56"/>
      <c r="VT82" s="56"/>
      <c r="VU82" s="56"/>
      <c r="VV82" s="56"/>
      <c r="VW82" s="56"/>
      <c r="VX82" s="56"/>
      <c r="VY82" s="56"/>
      <c r="VZ82" s="56"/>
      <c r="WA82" s="56"/>
      <c r="WB82" s="56"/>
      <c r="WC82" s="56"/>
      <c r="WD82" s="56"/>
      <c r="WE82" s="56"/>
      <c r="WF82" s="56"/>
      <c r="WG82" s="56"/>
      <c r="WH82" s="56"/>
      <c r="WI82" s="56"/>
      <c r="WJ82" s="56"/>
      <c r="WK82" s="56"/>
      <c r="WL82" s="56"/>
      <c r="WM82" s="56"/>
      <c r="WN82" s="56"/>
      <c r="WO82" s="56"/>
      <c r="WP82" s="56"/>
      <c r="WQ82" s="56"/>
      <c r="WR82" s="56"/>
      <c r="WS82" s="56"/>
      <c r="WT82" s="56"/>
      <c r="WU82" s="56"/>
      <c r="WV82" s="56"/>
      <c r="WW82" s="56"/>
      <c r="WX82" s="56"/>
      <c r="WY82" s="56"/>
      <c r="WZ82" s="56"/>
      <c r="XA82" s="56"/>
      <c r="XB82" s="56"/>
      <c r="XC82" s="56"/>
      <c r="XD82" s="56"/>
      <c r="XE82" s="56"/>
      <c r="XF82" s="56"/>
      <c r="XG82" s="56"/>
      <c r="XH82" s="56"/>
      <c r="XI82" s="56"/>
      <c r="XJ82" s="56"/>
      <c r="XK82" s="56"/>
      <c r="XL82" s="56"/>
      <c r="XM82" s="56"/>
      <c r="XN82" s="56"/>
      <c r="XO82" s="56"/>
      <c r="XP82" s="56"/>
      <c r="XQ82" s="56"/>
      <c r="XR82" s="56"/>
      <c r="XS82" s="56"/>
      <c r="XT82" s="56"/>
      <c r="XU82" s="56"/>
      <c r="XV82" s="56"/>
      <c r="XW82" s="56"/>
      <c r="XX82" s="56"/>
      <c r="XY82" s="56"/>
      <c r="XZ82" s="56"/>
      <c r="YA82" s="56"/>
      <c r="YB82" s="56"/>
      <c r="YC82" s="56"/>
      <c r="YD82" s="56"/>
      <c r="YE82" s="56"/>
      <c r="YF82" s="56"/>
      <c r="YG82" s="56"/>
      <c r="YH82" s="56"/>
      <c r="YI82" s="56"/>
      <c r="YJ82" s="56"/>
      <c r="YK82" s="56"/>
      <c r="YL82" s="56"/>
      <c r="YM82" s="56"/>
      <c r="YN82" s="56"/>
      <c r="YO82" s="56"/>
      <c r="YP82" s="56"/>
      <c r="YQ82" s="56"/>
      <c r="YR82" s="56"/>
      <c r="YS82" s="56"/>
      <c r="YT82" s="56"/>
      <c r="YU82" s="56"/>
      <c r="YV82" s="56"/>
      <c r="YW82" s="56"/>
      <c r="YX82" s="56"/>
      <c r="YY82" s="56"/>
      <c r="YZ82" s="56"/>
      <c r="ZA82" s="56"/>
      <c r="ZB82" s="56"/>
      <c r="ZC82" s="56"/>
      <c r="ZD82" s="56"/>
    </row>
    <row r="83" spans="1:680" s="20" customFormat="1" x14ac:dyDescent="0.2">
      <c r="A83" s="49">
        <v>206</v>
      </c>
      <c r="B83" s="49" t="s">
        <v>38</v>
      </c>
      <c r="C83" s="58">
        <v>2015</v>
      </c>
      <c r="D83" s="80" t="s">
        <v>1304</v>
      </c>
      <c r="E83" s="275" t="s">
        <v>1299</v>
      </c>
      <c r="F83" s="34" t="s">
        <v>39</v>
      </c>
      <c r="G83" s="37" t="s">
        <v>61</v>
      </c>
      <c r="H83" s="88" t="s">
        <v>61</v>
      </c>
      <c r="I83" s="49" t="s">
        <v>1308</v>
      </c>
      <c r="J83" s="49" t="s">
        <v>45</v>
      </c>
      <c r="K83" s="49" t="s">
        <v>40</v>
      </c>
      <c r="L83" s="234" t="s">
        <v>61</v>
      </c>
      <c r="M83" s="49" t="s">
        <v>42</v>
      </c>
      <c r="N83" s="49" t="s">
        <v>42</v>
      </c>
      <c r="O83" s="49" t="s">
        <v>42</v>
      </c>
      <c r="P83" s="62">
        <v>90</v>
      </c>
      <c r="Q83" s="88" t="s">
        <v>43</v>
      </c>
      <c r="R83" s="213">
        <v>163</v>
      </c>
      <c r="S83" s="213">
        <v>186</v>
      </c>
      <c r="T83" s="213" t="s">
        <v>1441</v>
      </c>
      <c r="U83" s="213">
        <v>2016</v>
      </c>
      <c r="V83" s="88">
        <v>3</v>
      </c>
      <c r="W83" s="49">
        <v>3</v>
      </c>
      <c r="X83" s="49">
        <v>3</v>
      </c>
      <c r="Y83" s="80" t="s">
        <v>61</v>
      </c>
      <c r="Z83" s="32" t="s">
        <v>58</v>
      </c>
      <c r="AA83" s="64" t="s">
        <v>59</v>
      </c>
      <c r="AB83" s="211" t="s">
        <v>58</v>
      </c>
      <c r="AC83" s="63"/>
      <c r="AD83" s="80" t="s">
        <v>58</v>
      </c>
      <c r="AE83" s="80" t="s">
        <v>59</v>
      </c>
      <c r="AF83" s="86" t="s">
        <v>59</v>
      </c>
      <c r="AG83" s="86" t="s">
        <v>59</v>
      </c>
      <c r="AH83" s="80" t="s">
        <v>1129</v>
      </c>
      <c r="AI83" s="89" t="s">
        <v>58</v>
      </c>
      <c r="AJ83" s="80" t="s">
        <v>58</v>
      </c>
      <c r="AK83" s="304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  <c r="FV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  <c r="GH83" s="53"/>
      <c r="GI83" s="53"/>
      <c r="GJ83" s="53"/>
      <c r="GK83" s="53"/>
      <c r="GL83" s="53"/>
      <c r="GM83" s="53"/>
      <c r="GN83" s="53"/>
      <c r="GO83" s="53"/>
      <c r="GP83" s="53"/>
      <c r="GQ83" s="53"/>
      <c r="GR83" s="53"/>
      <c r="GS83" s="53"/>
      <c r="GT83" s="53"/>
      <c r="GU83" s="53"/>
      <c r="GV83" s="53"/>
      <c r="GW83" s="53"/>
      <c r="GX83" s="53"/>
      <c r="GY83" s="53"/>
      <c r="GZ83" s="53"/>
      <c r="HA83" s="53"/>
      <c r="HB83" s="53"/>
      <c r="HC83" s="53"/>
      <c r="HD83" s="53"/>
      <c r="HE83" s="53"/>
      <c r="HF83" s="53"/>
      <c r="HG83" s="53"/>
      <c r="HH83" s="53"/>
      <c r="HI83" s="53"/>
      <c r="HJ83" s="53"/>
      <c r="HK83" s="53"/>
      <c r="HL83" s="53"/>
      <c r="HM83" s="53"/>
      <c r="HN83" s="53"/>
      <c r="HO83" s="53"/>
      <c r="HP83" s="53"/>
      <c r="HQ83" s="53"/>
      <c r="HR83" s="53"/>
      <c r="HS83" s="53"/>
      <c r="HT83" s="53"/>
      <c r="HU83" s="53"/>
      <c r="HV83" s="53"/>
      <c r="HW83" s="53"/>
      <c r="HX83" s="53"/>
      <c r="HY83" s="53"/>
      <c r="HZ83" s="53"/>
      <c r="IA83" s="53"/>
      <c r="IB83" s="53"/>
      <c r="IC83" s="53"/>
      <c r="ID83" s="53"/>
      <c r="IE83" s="53"/>
      <c r="IF83" s="53"/>
      <c r="IG83" s="53"/>
      <c r="IH83" s="53"/>
      <c r="II83" s="53"/>
      <c r="IJ83" s="53"/>
      <c r="IK83" s="53"/>
      <c r="IL83" s="53"/>
      <c r="IM83" s="53"/>
      <c r="IN83" s="53"/>
      <c r="IO83" s="53"/>
      <c r="IP83" s="53"/>
      <c r="IQ83" s="53"/>
      <c r="IR83" s="53"/>
      <c r="IS83" s="53"/>
      <c r="IT83" s="53"/>
      <c r="IU83" s="53"/>
      <c r="IV83" s="53"/>
      <c r="IW83" s="53"/>
      <c r="IX83" s="53"/>
      <c r="IY83" s="53"/>
      <c r="IZ83" s="53"/>
      <c r="JA83" s="53"/>
      <c r="JB83" s="53"/>
      <c r="JC83" s="53"/>
      <c r="JD83" s="53"/>
      <c r="JE83" s="53"/>
      <c r="JF83" s="53"/>
      <c r="JG83" s="53"/>
      <c r="JH83" s="53"/>
      <c r="JI83" s="53"/>
      <c r="JJ83" s="53"/>
      <c r="JK83" s="53"/>
      <c r="JL83" s="53"/>
      <c r="JM83" s="53"/>
      <c r="JN83" s="53"/>
      <c r="JO83" s="53"/>
      <c r="JP83" s="53"/>
      <c r="JQ83" s="53"/>
      <c r="JR83" s="53"/>
      <c r="JS83" s="53"/>
      <c r="JT83" s="53"/>
      <c r="JU83" s="53"/>
      <c r="JV83" s="53"/>
      <c r="JW83" s="53"/>
      <c r="JX83" s="53"/>
      <c r="JY83" s="53"/>
      <c r="JZ83" s="53"/>
      <c r="KA83" s="53"/>
      <c r="KB83" s="53"/>
      <c r="KC83" s="53"/>
      <c r="KD83" s="53"/>
      <c r="KE83" s="53"/>
      <c r="KF83" s="53"/>
      <c r="KG83" s="53"/>
      <c r="KH83" s="53"/>
      <c r="KI83" s="53"/>
      <c r="KJ83" s="53"/>
      <c r="KK83" s="53"/>
      <c r="KL83" s="53"/>
      <c r="KM83" s="53"/>
      <c r="KN83" s="53"/>
      <c r="KO83" s="53"/>
      <c r="KP83" s="53"/>
      <c r="KQ83" s="53"/>
      <c r="KR83" s="53"/>
      <c r="KS83" s="53"/>
      <c r="KT83" s="53"/>
      <c r="KU83" s="53"/>
      <c r="KV83" s="53"/>
      <c r="KW83" s="53"/>
      <c r="KX83" s="53"/>
      <c r="KY83" s="53"/>
      <c r="KZ83" s="53"/>
      <c r="LA83" s="53"/>
      <c r="LB83" s="53"/>
      <c r="LC83" s="53"/>
      <c r="LD83" s="53"/>
      <c r="LE83" s="53"/>
      <c r="LF83" s="53"/>
      <c r="LG83" s="53"/>
      <c r="LH83" s="53"/>
      <c r="LI83" s="53"/>
      <c r="LJ83" s="53"/>
      <c r="LK83" s="53"/>
      <c r="LL83" s="53"/>
      <c r="LM83" s="53"/>
      <c r="LN83" s="53"/>
      <c r="LO83" s="53"/>
      <c r="LP83" s="53"/>
      <c r="LQ83" s="53"/>
      <c r="LR83" s="53"/>
      <c r="LS83" s="53"/>
      <c r="LT83" s="53"/>
      <c r="LU83" s="53"/>
      <c r="LV83" s="53"/>
      <c r="LW83" s="53"/>
      <c r="LX83" s="53"/>
      <c r="LY83" s="53"/>
      <c r="LZ83" s="53"/>
      <c r="MA83" s="53"/>
      <c r="MB83" s="53"/>
      <c r="MC83" s="53"/>
      <c r="MD83" s="53"/>
      <c r="ME83" s="53"/>
      <c r="MF83" s="53"/>
      <c r="MG83" s="53"/>
      <c r="MH83" s="53"/>
      <c r="MI83" s="53"/>
      <c r="MJ83" s="53"/>
      <c r="MK83" s="53"/>
      <c r="ML83" s="53"/>
      <c r="MM83" s="53"/>
      <c r="MN83" s="53"/>
      <c r="MO83" s="53"/>
      <c r="MP83" s="53"/>
      <c r="MQ83" s="53"/>
      <c r="MR83" s="53"/>
      <c r="MS83" s="53"/>
      <c r="MT83" s="53"/>
      <c r="MU83" s="53"/>
      <c r="MV83" s="53"/>
      <c r="MW83" s="53"/>
      <c r="MX83" s="53"/>
      <c r="MY83" s="53"/>
      <c r="MZ83" s="53"/>
      <c r="NA83" s="53"/>
      <c r="NB83" s="53"/>
      <c r="NC83" s="53"/>
      <c r="ND83" s="53"/>
      <c r="NE83" s="53"/>
      <c r="NF83" s="53"/>
      <c r="NG83" s="53"/>
      <c r="NH83" s="53"/>
      <c r="NI83" s="53"/>
      <c r="NJ83" s="53"/>
      <c r="NK83" s="53"/>
      <c r="NL83" s="53"/>
      <c r="NM83" s="53"/>
      <c r="NN83" s="53"/>
      <c r="NO83" s="53"/>
      <c r="NP83" s="53"/>
      <c r="NQ83" s="53"/>
      <c r="NR83" s="53"/>
      <c r="NS83" s="53"/>
      <c r="NT83" s="53"/>
      <c r="NU83" s="53"/>
      <c r="NV83" s="53"/>
      <c r="NW83" s="53"/>
      <c r="NX83" s="53"/>
      <c r="NY83" s="53"/>
      <c r="NZ83" s="53"/>
      <c r="OA83" s="53"/>
      <c r="OB83" s="53"/>
      <c r="OC83" s="53"/>
      <c r="OD83" s="53"/>
      <c r="OE83" s="53"/>
      <c r="OF83" s="53"/>
      <c r="OG83" s="53"/>
      <c r="OH83" s="53"/>
      <c r="OI83" s="53"/>
      <c r="OJ83" s="53"/>
      <c r="OK83" s="53"/>
      <c r="OL83" s="53"/>
      <c r="OM83" s="53"/>
      <c r="ON83" s="53"/>
      <c r="OO83" s="53"/>
      <c r="OP83" s="53"/>
      <c r="OQ83" s="53"/>
      <c r="OR83" s="53"/>
      <c r="OS83" s="53"/>
      <c r="OT83" s="53"/>
      <c r="OU83" s="53"/>
      <c r="OV83" s="53"/>
      <c r="OW83" s="53"/>
      <c r="OX83" s="53"/>
      <c r="OY83" s="53"/>
      <c r="OZ83" s="53"/>
      <c r="PA83" s="53"/>
      <c r="PB83" s="53"/>
      <c r="PC83" s="53"/>
      <c r="PD83" s="53"/>
      <c r="PE83" s="53"/>
      <c r="PF83" s="53"/>
      <c r="PG83" s="53"/>
      <c r="PH83" s="53"/>
      <c r="PI83" s="53"/>
      <c r="PJ83" s="53"/>
      <c r="PK83" s="53"/>
      <c r="PL83" s="53"/>
      <c r="PM83" s="53"/>
      <c r="PN83" s="53"/>
      <c r="PO83" s="53"/>
      <c r="PP83" s="53"/>
      <c r="PQ83" s="53"/>
      <c r="PR83" s="53"/>
      <c r="PS83" s="53"/>
      <c r="PT83" s="53"/>
      <c r="PU83" s="53"/>
      <c r="PV83" s="53"/>
      <c r="PW83" s="53"/>
      <c r="PX83" s="53"/>
      <c r="PY83" s="53"/>
      <c r="PZ83" s="53"/>
      <c r="QA83" s="53"/>
      <c r="QB83" s="53"/>
      <c r="QC83" s="53"/>
      <c r="QD83" s="53"/>
      <c r="QE83" s="53"/>
      <c r="QF83" s="53"/>
      <c r="QG83" s="53"/>
      <c r="QH83" s="53"/>
      <c r="QI83" s="53"/>
      <c r="QJ83" s="53"/>
      <c r="QK83" s="53"/>
      <c r="QL83" s="53"/>
      <c r="QM83" s="53"/>
      <c r="QN83" s="53"/>
      <c r="QO83" s="53"/>
      <c r="QP83" s="53"/>
      <c r="QQ83" s="53"/>
      <c r="QR83" s="53"/>
      <c r="QS83" s="53"/>
      <c r="QT83" s="53"/>
      <c r="QU83" s="53"/>
      <c r="QV83" s="53"/>
      <c r="QW83" s="53"/>
      <c r="QX83" s="53"/>
      <c r="QY83" s="53"/>
      <c r="QZ83" s="53"/>
      <c r="RA83" s="53"/>
      <c r="RB83" s="53"/>
      <c r="RC83" s="53"/>
      <c r="RD83" s="53"/>
      <c r="RE83" s="53"/>
      <c r="RF83" s="53"/>
      <c r="RG83" s="53"/>
      <c r="RH83" s="53"/>
      <c r="RI83" s="53"/>
      <c r="RJ83" s="53"/>
      <c r="RK83" s="53"/>
      <c r="RL83" s="53"/>
      <c r="RM83" s="53"/>
      <c r="RN83" s="53"/>
      <c r="RO83" s="53"/>
      <c r="RP83" s="53"/>
      <c r="RQ83" s="53"/>
      <c r="RR83" s="53"/>
      <c r="RS83" s="53"/>
      <c r="RT83" s="53"/>
      <c r="RU83" s="53"/>
      <c r="RV83" s="53"/>
      <c r="RW83" s="53"/>
      <c r="RX83" s="53"/>
      <c r="RY83" s="53"/>
      <c r="RZ83" s="53"/>
      <c r="SA83" s="53"/>
      <c r="SB83" s="53"/>
      <c r="SC83" s="53"/>
      <c r="SD83" s="53"/>
      <c r="SE83" s="53"/>
      <c r="SF83" s="53"/>
      <c r="SG83" s="53"/>
      <c r="SH83" s="53"/>
      <c r="SI83" s="53"/>
      <c r="SJ83" s="53"/>
      <c r="SK83" s="53"/>
      <c r="SL83" s="53"/>
      <c r="SM83" s="53"/>
      <c r="SN83" s="53"/>
      <c r="SO83" s="53"/>
      <c r="SP83" s="53"/>
      <c r="SQ83" s="53"/>
      <c r="SR83" s="53"/>
      <c r="SS83" s="53"/>
      <c r="ST83" s="53"/>
      <c r="SU83" s="53"/>
      <c r="SV83" s="53"/>
      <c r="SW83" s="53"/>
      <c r="SX83" s="53"/>
      <c r="SY83" s="53"/>
      <c r="SZ83" s="53"/>
      <c r="TA83" s="53"/>
      <c r="TB83" s="53"/>
      <c r="TC83" s="53"/>
      <c r="TD83" s="53"/>
      <c r="TE83" s="53"/>
      <c r="TF83" s="53"/>
      <c r="TG83" s="53"/>
      <c r="TH83" s="53"/>
      <c r="TI83" s="53"/>
      <c r="TJ83" s="53"/>
      <c r="TK83" s="53"/>
      <c r="TL83" s="53"/>
      <c r="TM83" s="53"/>
      <c r="TN83" s="53"/>
      <c r="TO83" s="53"/>
      <c r="TP83" s="53"/>
      <c r="TQ83" s="53"/>
      <c r="TR83" s="53"/>
      <c r="TS83" s="53"/>
      <c r="TT83" s="53"/>
      <c r="TU83" s="53"/>
      <c r="TV83" s="53"/>
      <c r="TW83" s="53"/>
      <c r="TX83" s="53"/>
      <c r="TY83" s="53"/>
      <c r="TZ83" s="53"/>
      <c r="UA83" s="53"/>
      <c r="UB83" s="53"/>
      <c r="UC83" s="53"/>
      <c r="UD83" s="53"/>
      <c r="UE83" s="53"/>
      <c r="UF83" s="53"/>
      <c r="UG83" s="53"/>
      <c r="UH83" s="53"/>
      <c r="UI83" s="53"/>
      <c r="UJ83" s="53"/>
      <c r="UK83" s="53"/>
      <c r="UL83" s="53"/>
      <c r="UM83" s="53"/>
      <c r="UN83" s="53"/>
      <c r="UO83" s="53"/>
      <c r="UP83" s="53"/>
      <c r="UQ83" s="53"/>
      <c r="UR83" s="53"/>
      <c r="US83" s="53"/>
      <c r="UT83" s="53"/>
      <c r="UU83" s="53"/>
      <c r="UV83" s="53"/>
      <c r="UW83" s="53"/>
      <c r="UX83" s="53"/>
      <c r="UY83" s="53"/>
      <c r="UZ83" s="53"/>
      <c r="VA83" s="53"/>
      <c r="VB83" s="53"/>
      <c r="VC83" s="53"/>
      <c r="VD83" s="53"/>
      <c r="VE83" s="53"/>
      <c r="VF83" s="53"/>
      <c r="VG83" s="53"/>
      <c r="VH83" s="53"/>
      <c r="VI83" s="53"/>
      <c r="VJ83" s="53"/>
      <c r="VK83" s="53"/>
      <c r="VL83" s="53"/>
      <c r="VM83" s="53"/>
      <c r="VN83" s="53"/>
      <c r="VO83" s="53"/>
      <c r="VP83" s="53"/>
      <c r="VQ83" s="53"/>
      <c r="VR83" s="53"/>
      <c r="VS83" s="53"/>
      <c r="VT83" s="53"/>
      <c r="VU83" s="53"/>
      <c r="VV83" s="53"/>
      <c r="VW83" s="53"/>
      <c r="VX83" s="53"/>
      <c r="VY83" s="53"/>
      <c r="VZ83" s="53"/>
      <c r="WA83" s="53"/>
      <c r="WB83" s="53"/>
      <c r="WC83" s="53"/>
      <c r="WD83" s="53"/>
      <c r="WE83" s="53"/>
      <c r="WF83" s="53"/>
      <c r="WG83" s="53"/>
      <c r="WH83" s="53"/>
      <c r="WI83" s="53"/>
      <c r="WJ83" s="53"/>
      <c r="WK83" s="53"/>
      <c r="WL83" s="53"/>
      <c r="WM83" s="53"/>
      <c r="WN83" s="53"/>
      <c r="WO83" s="53"/>
      <c r="WP83" s="53"/>
      <c r="WQ83" s="53"/>
      <c r="WR83" s="53"/>
      <c r="WS83" s="53"/>
      <c r="WT83" s="53"/>
      <c r="WU83" s="53"/>
      <c r="WV83" s="53"/>
      <c r="WW83" s="53"/>
      <c r="WX83" s="53"/>
      <c r="WY83" s="53"/>
      <c r="WZ83" s="53"/>
      <c r="XA83" s="53"/>
      <c r="XB83" s="53"/>
      <c r="XC83" s="53"/>
      <c r="XD83" s="53"/>
      <c r="XE83" s="53"/>
      <c r="XF83" s="53"/>
      <c r="XG83" s="53"/>
      <c r="XH83" s="53"/>
      <c r="XI83" s="53"/>
      <c r="XJ83" s="53"/>
      <c r="XK83" s="53"/>
      <c r="XL83" s="53"/>
      <c r="XM83" s="53"/>
      <c r="XN83" s="53"/>
      <c r="XO83" s="53"/>
      <c r="XP83" s="53"/>
      <c r="XQ83" s="53"/>
      <c r="XR83" s="53"/>
      <c r="XS83" s="53"/>
      <c r="XT83" s="53"/>
      <c r="XU83" s="53"/>
      <c r="XV83" s="53"/>
      <c r="XW83" s="53"/>
      <c r="XX83" s="53"/>
      <c r="XY83" s="53"/>
      <c r="XZ83" s="53"/>
      <c r="YA83" s="53"/>
      <c r="YB83" s="53"/>
      <c r="YC83" s="53"/>
      <c r="YD83" s="53"/>
      <c r="YE83" s="53"/>
      <c r="YF83" s="53"/>
      <c r="YG83" s="53"/>
      <c r="YH83" s="53"/>
      <c r="YI83" s="53"/>
      <c r="YJ83" s="53"/>
      <c r="YK83" s="53"/>
      <c r="YL83" s="53"/>
      <c r="YM83" s="53"/>
      <c r="YN83" s="53"/>
      <c r="YO83" s="53"/>
      <c r="YP83" s="53"/>
      <c r="YQ83" s="53"/>
      <c r="YR83" s="53"/>
      <c r="YS83" s="53"/>
      <c r="YT83" s="53"/>
      <c r="YU83" s="53"/>
      <c r="YV83" s="53"/>
      <c r="YW83" s="53"/>
      <c r="YX83" s="53"/>
      <c r="YY83" s="53"/>
      <c r="YZ83" s="53"/>
      <c r="ZA83" s="53"/>
      <c r="ZB83" s="53"/>
      <c r="ZC83" s="53"/>
      <c r="ZD83" s="53"/>
    </row>
    <row r="84" spans="1:680" s="61" customFormat="1" x14ac:dyDescent="0.2">
      <c r="A84" s="30">
        <v>209</v>
      </c>
      <c r="B84" s="30" t="s">
        <v>38</v>
      </c>
      <c r="C84" s="10">
        <v>2015</v>
      </c>
      <c r="D84" s="30" t="s">
        <v>1305</v>
      </c>
      <c r="E84" s="274" t="s">
        <v>1299</v>
      </c>
      <c r="F84" s="30" t="s">
        <v>40</v>
      </c>
      <c r="G84" s="30" t="s">
        <v>61</v>
      </c>
      <c r="H84" s="79" t="s">
        <v>61</v>
      </c>
      <c r="I84" s="30" t="s">
        <v>1307</v>
      </c>
      <c r="J84" s="30" t="s">
        <v>45</v>
      </c>
      <c r="K84" s="30" t="s">
        <v>50</v>
      </c>
      <c r="L84" s="209" t="s">
        <v>61</v>
      </c>
      <c r="M84" s="30" t="s">
        <v>46</v>
      </c>
      <c r="N84" s="30" t="s">
        <v>42</v>
      </c>
      <c r="O84" s="30" t="s">
        <v>42</v>
      </c>
      <c r="P84" s="30">
        <v>90</v>
      </c>
      <c r="Q84" s="79" t="s">
        <v>43</v>
      </c>
      <c r="R84" s="214">
        <v>39</v>
      </c>
      <c r="S84" s="217">
        <v>42</v>
      </c>
      <c r="T84" s="217" t="s">
        <v>1442</v>
      </c>
      <c r="U84" s="217">
        <v>2016</v>
      </c>
      <c r="V84" s="39">
        <v>3</v>
      </c>
      <c r="W84" s="30">
        <v>3</v>
      </c>
      <c r="X84" s="96">
        <v>3</v>
      </c>
      <c r="Y84" s="79" t="s">
        <v>61</v>
      </c>
      <c r="Z84" s="30" t="s">
        <v>58</v>
      </c>
      <c r="AA84" s="67" t="s">
        <v>59</v>
      </c>
      <c r="AB84" s="79" t="s">
        <v>58</v>
      </c>
      <c r="AC84" s="66"/>
      <c r="AD84" s="79" t="s">
        <v>58</v>
      </c>
      <c r="AE84" s="79" t="s">
        <v>59</v>
      </c>
      <c r="AF84" s="79" t="s">
        <v>59</v>
      </c>
      <c r="AG84" s="79" t="s">
        <v>59</v>
      </c>
      <c r="AH84" s="79" t="s">
        <v>1129</v>
      </c>
      <c r="AI84" s="90" t="s">
        <v>58</v>
      </c>
      <c r="AJ84" s="79" t="s">
        <v>58</v>
      </c>
      <c r="AK84" s="305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  <c r="IV84" s="56"/>
      <c r="IW84" s="56"/>
      <c r="IX84" s="56"/>
      <c r="IY84" s="56"/>
      <c r="IZ84" s="56"/>
      <c r="JA84" s="56"/>
      <c r="JB84" s="56"/>
      <c r="JC84" s="56"/>
      <c r="JD84" s="56"/>
      <c r="JE84" s="56"/>
      <c r="JF84" s="56"/>
      <c r="JG84" s="56"/>
      <c r="JH84" s="56"/>
      <c r="JI84" s="56"/>
      <c r="JJ84" s="56"/>
      <c r="JK84" s="56"/>
      <c r="JL84" s="56"/>
      <c r="JM84" s="56"/>
      <c r="JN84" s="56"/>
      <c r="JO84" s="56"/>
      <c r="JP84" s="56"/>
      <c r="JQ84" s="56"/>
      <c r="JR84" s="56"/>
      <c r="JS84" s="56"/>
      <c r="JT84" s="56"/>
      <c r="JU84" s="56"/>
      <c r="JV84" s="56"/>
      <c r="JW84" s="56"/>
      <c r="JX84" s="56"/>
      <c r="JY84" s="56"/>
      <c r="JZ84" s="56"/>
      <c r="KA84" s="56"/>
      <c r="KB84" s="56"/>
      <c r="KC84" s="56"/>
      <c r="KD84" s="56"/>
      <c r="KE84" s="56"/>
      <c r="KF84" s="56"/>
      <c r="KG84" s="56"/>
      <c r="KH84" s="56"/>
      <c r="KI84" s="56"/>
      <c r="KJ84" s="56"/>
      <c r="KK84" s="56"/>
      <c r="KL84" s="56"/>
      <c r="KM84" s="56"/>
      <c r="KN84" s="56"/>
      <c r="KO84" s="56"/>
      <c r="KP84" s="56"/>
      <c r="KQ84" s="56"/>
      <c r="KR84" s="56"/>
      <c r="KS84" s="56"/>
      <c r="KT84" s="56"/>
      <c r="KU84" s="56"/>
      <c r="KV84" s="56"/>
      <c r="KW84" s="56"/>
      <c r="KX84" s="56"/>
      <c r="KY84" s="56"/>
      <c r="KZ84" s="56"/>
      <c r="LA84" s="56"/>
      <c r="LB84" s="56"/>
      <c r="LC84" s="56"/>
      <c r="LD84" s="56"/>
      <c r="LE84" s="56"/>
      <c r="LF84" s="56"/>
      <c r="LG84" s="56"/>
      <c r="LH84" s="56"/>
      <c r="LI84" s="56"/>
      <c r="LJ84" s="56"/>
      <c r="LK84" s="56"/>
      <c r="LL84" s="56"/>
      <c r="LM84" s="56"/>
      <c r="LN84" s="56"/>
      <c r="LO84" s="56"/>
      <c r="LP84" s="56"/>
      <c r="LQ84" s="56"/>
      <c r="LR84" s="56"/>
      <c r="LS84" s="56"/>
      <c r="LT84" s="56"/>
      <c r="LU84" s="56"/>
      <c r="LV84" s="56"/>
      <c r="LW84" s="56"/>
      <c r="LX84" s="56"/>
      <c r="LY84" s="56"/>
      <c r="LZ84" s="56"/>
      <c r="MA84" s="56"/>
      <c r="MB84" s="56"/>
      <c r="MC84" s="56"/>
      <c r="MD84" s="56"/>
      <c r="ME84" s="56"/>
      <c r="MF84" s="56"/>
      <c r="MG84" s="56"/>
      <c r="MH84" s="56"/>
      <c r="MI84" s="56"/>
      <c r="MJ84" s="56"/>
      <c r="MK84" s="56"/>
      <c r="ML84" s="56"/>
      <c r="MM84" s="56"/>
      <c r="MN84" s="56"/>
      <c r="MO84" s="56"/>
      <c r="MP84" s="56"/>
      <c r="MQ84" s="56"/>
      <c r="MR84" s="56"/>
      <c r="MS84" s="56"/>
      <c r="MT84" s="56"/>
      <c r="MU84" s="56"/>
      <c r="MV84" s="56"/>
      <c r="MW84" s="56"/>
      <c r="MX84" s="56"/>
      <c r="MY84" s="56"/>
      <c r="MZ84" s="56"/>
      <c r="NA84" s="56"/>
      <c r="NB84" s="56"/>
      <c r="NC84" s="56"/>
      <c r="ND84" s="56"/>
      <c r="NE84" s="56"/>
      <c r="NF84" s="56"/>
      <c r="NG84" s="56"/>
      <c r="NH84" s="56"/>
      <c r="NI84" s="56"/>
      <c r="NJ84" s="56"/>
      <c r="NK84" s="56"/>
      <c r="NL84" s="56"/>
      <c r="NM84" s="56"/>
      <c r="NN84" s="56"/>
      <c r="NO84" s="56"/>
      <c r="NP84" s="56"/>
      <c r="NQ84" s="56"/>
      <c r="NR84" s="56"/>
      <c r="NS84" s="56"/>
      <c r="NT84" s="56"/>
      <c r="NU84" s="56"/>
      <c r="NV84" s="56"/>
      <c r="NW84" s="56"/>
      <c r="NX84" s="56"/>
      <c r="NY84" s="56"/>
      <c r="NZ84" s="56"/>
      <c r="OA84" s="56"/>
      <c r="OB84" s="56"/>
      <c r="OC84" s="56"/>
      <c r="OD84" s="56"/>
      <c r="OE84" s="56"/>
      <c r="OF84" s="56"/>
      <c r="OG84" s="56"/>
      <c r="OH84" s="56"/>
      <c r="OI84" s="56"/>
      <c r="OJ84" s="56"/>
      <c r="OK84" s="56"/>
      <c r="OL84" s="56"/>
      <c r="OM84" s="56"/>
      <c r="ON84" s="56"/>
      <c r="OO84" s="56"/>
      <c r="OP84" s="56"/>
      <c r="OQ84" s="56"/>
      <c r="OR84" s="56"/>
      <c r="OS84" s="56"/>
      <c r="OT84" s="56"/>
      <c r="OU84" s="56"/>
      <c r="OV84" s="56"/>
      <c r="OW84" s="56"/>
      <c r="OX84" s="56"/>
      <c r="OY84" s="56"/>
      <c r="OZ84" s="56"/>
      <c r="PA84" s="56"/>
      <c r="PB84" s="56"/>
      <c r="PC84" s="56"/>
      <c r="PD84" s="56"/>
      <c r="PE84" s="56"/>
      <c r="PF84" s="56"/>
      <c r="PG84" s="56"/>
      <c r="PH84" s="56"/>
      <c r="PI84" s="56"/>
      <c r="PJ84" s="56"/>
      <c r="PK84" s="56"/>
      <c r="PL84" s="56"/>
      <c r="PM84" s="56"/>
      <c r="PN84" s="56"/>
      <c r="PO84" s="56"/>
      <c r="PP84" s="56"/>
      <c r="PQ84" s="56"/>
      <c r="PR84" s="56"/>
      <c r="PS84" s="56"/>
      <c r="PT84" s="56"/>
      <c r="PU84" s="56"/>
      <c r="PV84" s="56"/>
      <c r="PW84" s="56"/>
      <c r="PX84" s="56"/>
      <c r="PY84" s="56"/>
      <c r="PZ84" s="56"/>
      <c r="QA84" s="56"/>
      <c r="QB84" s="56"/>
      <c r="QC84" s="56"/>
      <c r="QD84" s="56"/>
      <c r="QE84" s="56"/>
      <c r="QF84" s="56"/>
      <c r="QG84" s="56"/>
      <c r="QH84" s="56"/>
      <c r="QI84" s="56"/>
      <c r="QJ84" s="56"/>
      <c r="QK84" s="56"/>
      <c r="QL84" s="56"/>
      <c r="QM84" s="56"/>
      <c r="QN84" s="56"/>
      <c r="QO84" s="56"/>
      <c r="QP84" s="56"/>
      <c r="QQ84" s="56"/>
      <c r="QR84" s="56"/>
      <c r="QS84" s="56"/>
      <c r="QT84" s="56"/>
      <c r="QU84" s="56"/>
      <c r="QV84" s="56"/>
      <c r="QW84" s="56"/>
      <c r="QX84" s="56"/>
      <c r="QY84" s="56"/>
      <c r="QZ84" s="56"/>
      <c r="RA84" s="56"/>
      <c r="RB84" s="56"/>
      <c r="RC84" s="56"/>
      <c r="RD84" s="56"/>
      <c r="RE84" s="56"/>
      <c r="RF84" s="56"/>
      <c r="RG84" s="56"/>
      <c r="RH84" s="56"/>
      <c r="RI84" s="56"/>
      <c r="RJ84" s="56"/>
      <c r="RK84" s="56"/>
      <c r="RL84" s="56"/>
      <c r="RM84" s="56"/>
      <c r="RN84" s="56"/>
      <c r="RO84" s="56"/>
      <c r="RP84" s="56"/>
      <c r="RQ84" s="56"/>
      <c r="RR84" s="56"/>
      <c r="RS84" s="56"/>
      <c r="RT84" s="56"/>
      <c r="RU84" s="56"/>
      <c r="RV84" s="56"/>
      <c r="RW84" s="56"/>
      <c r="RX84" s="56"/>
      <c r="RY84" s="56"/>
      <c r="RZ84" s="56"/>
      <c r="SA84" s="56"/>
      <c r="SB84" s="56"/>
      <c r="SC84" s="56"/>
      <c r="SD84" s="56"/>
      <c r="SE84" s="56"/>
      <c r="SF84" s="56"/>
      <c r="SG84" s="56"/>
      <c r="SH84" s="56"/>
      <c r="SI84" s="56"/>
      <c r="SJ84" s="56"/>
      <c r="SK84" s="56"/>
      <c r="SL84" s="56"/>
      <c r="SM84" s="56"/>
      <c r="SN84" s="56"/>
      <c r="SO84" s="56"/>
      <c r="SP84" s="56"/>
      <c r="SQ84" s="56"/>
      <c r="SR84" s="56"/>
      <c r="SS84" s="56"/>
      <c r="ST84" s="56"/>
      <c r="SU84" s="56"/>
      <c r="SV84" s="56"/>
      <c r="SW84" s="56"/>
      <c r="SX84" s="56"/>
      <c r="SY84" s="56"/>
      <c r="SZ84" s="56"/>
      <c r="TA84" s="56"/>
      <c r="TB84" s="56"/>
      <c r="TC84" s="56"/>
      <c r="TD84" s="56"/>
      <c r="TE84" s="56"/>
      <c r="TF84" s="56"/>
      <c r="TG84" s="56"/>
      <c r="TH84" s="56"/>
      <c r="TI84" s="56"/>
      <c r="TJ84" s="56"/>
      <c r="TK84" s="56"/>
      <c r="TL84" s="56"/>
      <c r="TM84" s="56"/>
      <c r="TN84" s="56"/>
      <c r="TO84" s="56"/>
      <c r="TP84" s="56"/>
      <c r="TQ84" s="56"/>
      <c r="TR84" s="56"/>
      <c r="TS84" s="56"/>
      <c r="TT84" s="56"/>
      <c r="TU84" s="56"/>
      <c r="TV84" s="56"/>
      <c r="TW84" s="56"/>
      <c r="TX84" s="56"/>
      <c r="TY84" s="56"/>
      <c r="TZ84" s="56"/>
      <c r="UA84" s="56"/>
      <c r="UB84" s="56"/>
      <c r="UC84" s="56"/>
      <c r="UD84" s="56"/>
      <c r="UE84" s="56"/>
      <c r="UF84" s="56"/>
      <c r="UG84" s="56"/>
      <c r="UH84" s="56"/>
      <c r="UI84" s="56"/>
      <c r="UJ84" s="56"/>
      <c r="UK84" s="56"/>
      <c r="UL84" s="56"/>
      <c r="UM84" s="56"/>
      <c r="UN84" s="56"/>
      <c r="UO84" s="56"/>
      <c r="UP84" s="56"/>
      <c r="UQ84" s="56"/>
      <c r="UR84" s="56"/>
      <c r="US84" s="56"/>
      <c r="UT84" s="56"/>
      <c r="UU84" s="56"/>
      <c r="UV84" s="56"/>
      <c r="UW84" s="56"/>
      <c r="UX84" s="56"/>
      <c r="UY84" s="56"/>
      <c r="UZ84" s="56"/>
      <c r="VA84" s="56"/>
      <c r="VB84" s="56"/>
      <c r="VC84" s="56"/>
      <c r="VD84" s="56"/>
      <c r="VE84" s="56"/>
      <c r="VF84" s="56"/>
      <c r="VG84" s="56"/>
      <c r="VH84" s="56"/>
      <c r="VI84" s="56"/>
      <c r="VJ84" s="56"/>
      <c r="VK84" s="56"/>
      <c r="VL84" s="56"/>
      <c r="VM84" s="56"/>
      <c r="VN84" s="56"/>
      <c r="VO84" s="56"/>
      <c r="VP84" s="56"/>
      <c r="VQ84" s="56"/>
      <c r="VR84" s="56"/>
      <c r="VS84" s="56"/>
      <c r="VT84" s="56"/>
      <c r="VU84" s="56"/>
      <c r="VV84" s="56"/>
      <c r="VW84" s="56"/>
      <c r="VX84" s="56"/>
      <c r="VY84" s="56"/>
      <c r="VZ84" s="56"/>
      <c r="WA84" s="56"/>
      <c r="WB84" s="56"/>
      <c r="WC84" s="56"/>
      <c r="WD84" s="56"/>
      <c r="WE84" s="56"/>
      <c r="WF84" s="56"/>
      <c r="WG84" s="56"/>
      <c r="WH84" s="56"/>
      <c r="WI84" s="56"/>
      <c r="WJ84" s="56"/>
      <c r="WK84" s="56"/>
      <c r="WL84" s="56"/>
      <c r="WM84" s="56"/>
      <c r="WN84" s="56"/>
      <c r="WO84" s="56"/>
      <c r="WP84" s="56"/>
      <c r="WQ84" s="56"/>
      <c r="WR84" s="56"/>
      <c r="WS84" s="56"/>
      <c r="WT84" s="56"/>
      <c r="WU84" s="56"/>
      <c r="WV84" s="56"/>
      <c r="WW84" s="56"/>
      <c r="WX84" s="56"/>
      <c r="WY84" s="56"/>
      <c r="WZ84" s="56"/>
      <c r="XA84" s="56"/>
      <c r="XB84" s="56"/>
      <c r="XC84" s="56"/>
      <c r="XD84" s="56"/>
      <c r="XE84" s="56"/>
      <c r="XF84" s="56"/>
      <c r="XG84" s="56"/>
      <c r="XH84" s="56"/>
      <c r="XI84" s="56"/>
      <c r="XJ84" s="56"/>
      <c r="XK84" s="56"/>
      <c r="XL84" s="56"/>
      <c r="XM84" s="56"/>
      <c r="XN84" s="56"/>
      <c r="XO84" s="56"/>
      <c r="XP84" s="56"/>
      <c r="XQ84" s="56"/>
      <c r="XR84" s="56"/>
      <c r="XS84" s="56"/>
      <c r="XT84" s="56"/>
      <c r="XU84" s="56"/>
      <c r="XV84" s="56"/>
      <c r="XW84" s="56"/>
      <c r="XX84" s="56"/>
      <c r="XY84" s="56"/>
      <c r="XZ84" s="56"/>
      <c r="YA84" s="56"/>
      <c r="YB84" s="56"/>
      <c r="YC84" s="56"/>
      <c r="YD84" s="56"/>
      <c r="YE84" s="56"/>
      <c r="YF84" s="56"/>
      <c r="YG84" s="56"/>
      <c r="YH84" s="56"/>
      <c r="YI84" s="56"/>
      <c r="YJ84" s="56"/>
      <c r="YK84" s="56"/>
      <c r="YL84" s="56"/>
      <c r="YM84" s="56"/>
      <c r="YN84" s="56"/>
      <c r="YO84" s="56"/>
      <c r="YP84" s="56"/>
      <c r="YQ84" s="56"/>
      <c r="YR84" s="56"/>
      <c r="YS84" s="56"/>
      <c r="YT84" s="56"/>
      <c r="YU84" s="56"/>
      <c r="YV84" s="56"/>
      <c r="YW84" s="56"/>
      <c r="YX84" s="56"/>
      <c r="YY84" s="56"/>
      <c r="YZ84" s="56"/>
      <c r="ZA84" s="56"/>
      <c r="ZB84" s="56"/>
      <c r="ZC84" s="56"/>
      <c r="ZD84" s="56"/>
    </row>
    <row r="85" spans="1:680" x14ac:dyDescent="0.2">
      <c r="A85" s="32">
        <v>215</v>
      </c>
      <c r="B85" s="37" t="s">
        <v>38</v>
      </c>
      <c r="C85" s="58">
        <v>2015</v>
      </c>
      <c r="D85" s="80" t="s">
        <v>1304</v>
      </c>
      <c r="E85" s="275" t="s">
        <v>1299</v>
      </c>
      <c r="F85" s="34" t="s">
        <v>40</v>
      </c>
      <c r="G85" s="37" t="s">
        <v>61</v>
      </c>
      <c r="H85" s="80" t="s">
        <v>61</v>
      </c>
      <c r="I85" s="32" t="s">
        <v>1308</v>
      </c>
      <c r="J85" s="32" t="s">
        <v>45</v>
      </c>
      <c r="K85" s="32" t="s">
        <v>50</v>
      </c>
      <c r="L85" s="234" t="s">
        <v>61</v>
      </c>
      <c r="M85" s="32" t="s">
        <v>46</v>
      </c>
      <c r="N85" s="32" t="s">
        <v>42</v>
      </c>
      <c r="O85" s="32" t="s">
        <v>42</v>
      </c>
      <c r="P85" s="32">
        <v>40</v>
      </c>
      <c r="Q85" s="86" t="s">
        <v>43</v>
      </c>
      <c r="R85" s="215">
        <v>20</v>
      </c>
      <c r="S85" s="215">
        <v>28</v>
      </c>
      <c r="T85" s="215" t="s">
        <v>1443</v>
      </c>
      <c r="U85" s="215">
        <v>2016</v>
      </c>
      <c r="V85" s="37">
        <v>3</v>
      </c>
      <c r="W85" s="86">
        <v>3</v>
      </c>
      <c r="X85" s="86">
        <v>3</v>
      </c>
      <c r="Y85" s="80" t="s">
        <v>61</v>
      </c>
      <c r="Z85" s="37" t="s">
        <v>58</v>
      </c>
      <c r="AA85" s="69" t="s">
        <v>59</v>
      </c>
      <c r="AB85" s="211" t="s">
        <v>58</v>
      </c>
      <c r="AC85" s="68"/>
      <c r="AD85" s="86" t="s">
        <v>58</v>
      </c>
      <c r="AE85" s="80" t="s">
        <v>59</v>
      </c>
      <c r="AF85" s="86" t="s">
        <v>59</v>
      </c>
      <c r="AG85" s="86" t="s">
        <v>59</v>
      </c>
      <c r="AH85" s="86" t="s">
        <v>1129</v>
      </c>
      <c r="AI85" s="91" t="s">
        <v>58</v>
      </c>
      <c r="AJ85" s="86" t="s">
        <v>58</v>
      </c>
      <c r="AK85" s="306"/>
      <c r="AL85" s="299"/>
      <c r="AM85" s="299"/>
      <c r="AN85" s="299"/>
      <c r="AO85" s="299"/>
      <c r="AP85" s="299"/>
      <c r="AQ85" s="299"/>
      <c r="AR85" s="299"/>
      <c r="AS85" s="299"/>
      <c r="AT85" s="299"/>
      <c r="AU85" s="299"/>
      <c r="AV85" s="299"/>
      <c r="AW85" s="299"/>
      <c r="AX85" s="299"/>
      <c r="AY85" s="299"/>
      <c r="AZ85" s="299"/>
      <c r="BA85" s="299"/>
      <c r="BB85" s="299"/>
      <c r="BC85" s="299"/>
      <c r="BD85" s="299"/>
      <c r="BE85" s="299"/>
      <c r="BF85" s="299"/>
      <c r="BG85" s="299"/>
      <c r="BH85" s="299"/>
      <c r="BI85" s="299"/>
      <c r="BJ85" s="299"/>
      <c r="BK85" s="299"/>
      <c r="BL85" s="299"/>
      <c r="BM85" s="299"/>
      <c r="BN85" s="299"/>
      <c r="BO85" s="299"/>
      <c r="BP85" s="299"/>
      <c r="BQ85" s="299"/>
      <c r="BR85" s="299"/>
      <c r="BS85" s="299"/>
      <c r="BT85" s="299"/>
      <c r="BU85" s="299"/>
      <c r="BV85" s="299"/>
      <c r="BW85" s="299"/>
      <c r="BX85" s="299"/>
      <c r="BY85" s="299"/>
      <c r="BZ85" s="299"/>
      <c r="CA85" s="299"/>
      <c r="CB85" s="299"/>
      <c r="CC85" s="299"/>
      <c r="CD85" s="299"/>
      <c r="CE85" s="299"/>
      <c r="CF85" s="299"/>
      <c r="CG85" s="299"/>
      <c r="CH85" s="299"/>
      <c r="CI85" s="299"/>
      <c r="CJ85" s="299"/>
      <c r="CK85" s="299"/>
      <c r="CL85" s="299"/>
      <c r="CM85" s="299"/>
      <c r="CN85" s="299"/>
      <c r="CO85" s="299"/>
      <c r="CP85" s="299"/>
      <c r="CQ85" s="299"/>
      <c r="CR85" s="299"/>
      <c r="CS85" s="299"/>
      <c r="CT85" s="299"/>
      <c r="CU85" s="299"/>
      <c r="CV85" s="299"/>
      <c r="CW85" s="299"/>
      <c r="CX85" s="299"/>
      <c r="CY85" s="299"/>
      <c r="CZ85" s="299"/>
      <c r="DA85" s="299"/>
      <c r="DB85" s="299"/>
      <c r="DC85" s="299"/>
      <c r="DD85" s="299"/>
      <c r="DE85" s="299"/>
      <c r="DF85" s="299"/>
      <c r="DG85" s="299"/>
      <c r="DH85" s="299"/>
      <c r="DI85" s="299"/>
      <c r="DJ85" s="299"/>
      <c r="DK85" s="299"/>
      <c r="DL85" s="299"/>
      <c r="DM85" s="299"/>
      <c r="DN85" s="299"/>
      <c r="DO85" s="299"/>
      <c r="DP85" s="299"/>
      <c r="DQ85" s="299"/>
      <c r="DR85" s="299"/>
      <c r="DS85" s="299"/>
      <c r="DT85" s="299"/>
      <c r="DU85" s="299"/>
      <c r="DV85" s="299"/>
      <c r="DW85" s="299"/>
      <c r="DX85" s="299"/>
      <c r="DY85" s="299"/>
      <c r="DZ85" s="299"/>
      <c r="EA85" s="299"/>
      <c r="EB85" s="299"/>
      <c r="EC85" s="299"/>
      <c r="ED85" s="299"/>
      <c r="EE85" s="299"/>
      <c r="EF85" s="299"/>
      <c r="EG85" s="299"/>
      <c r="EH85" s="299"/>
      <c r="EI85" s="299"/>
      <c r="EJ85" s="299"/>
      <c r="EK85" s="299"/>
      <c r="EL85" s="299"/>
      <c r="EM85" s="299"/>
      <c r="EN85" s="299"/>
      <c r="EO85" s="299"/>
      <c r="EP85" s="299"/>
      <c r="EQ85" s="299"/>
      <c r="ER85" s="299"/>
      <c r="ES85" s="299"/>
      <c r="ET85" s="299"/>
      <c r="EU85" s="299"/>
      <c r="EV85" s="299"/>
      <c r="EW85" s="299"/>
      <c r="EX85" s="299"/>
      <c r="EY85" s="299"/>
      <c r="EZ85" s="299"/>
      <c r="FA85" s="299"/>
      <c r="FB85" s="299"/>
      <c r="FC85" s="299"/>
      <c r="FD85" s="299"/>
      <c r="FE85" s="299"/>
      <c r="FF85" s="299"/>
      <c r="FG85" s="299"/>
      <c r="FH85" s="299"/>
      <c r="FI85" s="299"/>
      <c r="FJ85" s="299"/>
      <c r="FK85" s="299"/>
      <c r="FL85" s="299"/>
      <c r="FM85" s="299"/>
      <c r="FN85" s="299"/>
      <c r="FO85" s="299"/>
      <c r="FP85" s="299"/>
      <c r="FQ85" s="299"/>
      <c r="FR85" s="299"/>
      <c r="FS85" s="299"/>
      <c r="FT85" s="299"/>
      <c r="FU85" s="299"/>
      <c r="FV85" s="299"/>
      <c r="FW85" s="299"/>
      <c r="FX85" s="299"/>
      <c r="FY85" s="299"/>
      <c r="FZ85" s="299"/>
      <c r="GA85" s="299"/>
      <c r="GB85" s="299"/>
      <c r="GC85" s="299"/>
      <c r="GD85" s="299"/>
      <c r="GE85" s="299"/>
      <c r="GF85" s="299"/>
      <c r="GG85" s="299"/>
      <c r="GH85" s="299"/>
      <c r="GI85" s="299"/>
      <c r="GJ85" s="299"/>
      <c r="GK85" s="299"/>
      <c r="GL85" s="299"/>
      <c r="GM85" s="299"/>
      <c r="GN85" s="299"/>
      <c r="GO85" s="299"/>
      <c r="GP85" s="299"/>
      <c r="GQ85" s="299"/>
      <c r="GR85" s="299"/>
      <c r="GS85" s="299"/>
      <c r="GT85" s="299"/>
      <c r="GU85" s="299"/>
      <c r="GV85" s="299"/>
      <c r="GW85" s="299"/>
      <c r="GX85" s="299"/>
      <c r="GY85" s="299"/>
      <c r="GZ85" s="299"/>
      <c r="HA85" s="299"/>
      <c r="HB85" s="299"/>
      <c r="HC85" s="299"/>
      <c r="HD85" s="299"/>
      <c r="HE85" s="299"/>
      <c r="HF85" s="299"/>
      <c r="HG85" s="299"/>
      <c r="HH85" s="299"/>
      <c r="HI85" s="299"/>
      <c r="HJ85" s="299"/>
      <c r="HK85" s="299"/>
      <c r="HL85" s="299"/>
      <c r="HM85" s="299"/>
      <c r="HN85" s="299"/>
      <c r="HO85" s="299"/>
      <c r="HP85" s="299"/>
      <c r="HQ85" s="299"/>
      <c r="HR85" s="299"/>
      <c r="HS85" s="299"/>
      <c r="HT85" s="299"/>
      <c r="HU85" s="299"/>
      <c r="HV85" s="299"/>
      <c r="HW85" s="299"/>
      <c r="HX85" s="299"/>
      <c r="HY85" s="299"/>
      <c r="HZ85" s="299"/>
      <c r="IA85" s="299"/>
      <c r="IB85" s="299"/>
      <c r="IC85" s="299"/>
      <c r="ID85" s="299"/>
      <c r="IE85" s="299"/>
      <c r="IF85" s="299"/>
      <c r="IG85" s="299"/>
      <c r="IH85" s="299"/>
      <c r="II85" s="299"/>
      <c r="IJ85" s="299"/>
      <c r="IK85" s="299"/>
      <c r="IL85" s="299"/>
      <c r="IM85" s="299"/>
      <c r="IN85" s="299"/>
      <c r="IO85" s="299"/>
      <c r="IP85" s="299"/>
      <c r="IQ85" s="299"/>
      <c r="IR85" s="299"/>
      <c r="IS85" s="299"/>
      <c r="IT85" s="299"/>
      <c r="IU85" s="299"/>
      <c r="IV85" s="299"/>
      <c r="IW85" s="299"/>
      <c r="IX85" s="299"/>
      <c r="IY85" s="299"/>
      <c r="IZ85" s="299"/>
      <c r="JA85" s="299"/>
      <c r="JB85" s="299"/>
      <c r="JC85" s="299"/>
      <c r="JD85" s="299"/>
      <c r="JE85" s="299"/>
      <c r="JF85" s="299"/>
      <c r="JG85" s="299"/>
      <c r="JH85" s="299"/>
      <c r="JI85" s="299"/>
      <c r="JJ85" s="299"/>
      <c r="JK85" s="299"/>
      <c r="JL85" s="299"/>
      <c r="JM85" s="299"/>
      <c r="JN85" s="299"/>
      <c r="JO85" s="299"/>
      <c r="JP85" s="299"/>
      <c r="JQ85" s="299"/>
      <c r="JR85" s="299"/>
      <c r="JS85" s="299"/>
      <c r="JT85" s="299"/>
      <c r="JU85" s="299"/>
      <c r="JV85" s="299"/>
      <c r="JW85" s="299"/>
      <c r="JX85" s="299"/>
      <c r="JY85" s="299"/>
      <c r="JZ85" s="299"/>
      <c r="KA85" s="299"/>
      <c r="KB85" s="299"/>
      <c r="KC85" s="299"/>
      <c r="KD85" s="299"/>
      <c r="KE85" s="299"/>
      <c r="KF85" s="299"/>
      <c r="KG85" s="299"/>
      <c r="KH85" s="299"/>
      <c r="KI85" s="299"/>
      <c r="KJ85" s="299"/>
      <c r="KK85" s="299"/>
      <c r="KL85" s="299"/>
      <c r="KM85" s="299"/>
      <c r="KN85" s="299"/>
      <c r="KO85" s="299"/>
      <c r="KP85" s="299"/>
      <c r="KQ85" s="299"/>
      <c r="KR85" s="299"/>
      <c r="KS85" s="299"/>
      <c r="KT85" s="299"/>
      <c r="KU85" s="299"/>
      <c r="KV85" s="299"/>
      <c r="KW85" s="299"/>
      <c r="KX85" s="299"/>
      <c r="KY85" s="299"/>
      <c r="KZ85" s="299"/>
      <c r="LA85" s="299"/>
      <c r="LB85" s="299"/>
      <c r="LC85" s="299"/>
      <c r="LD85" s="299"/>
      <c r="LE85" s="299"/>
      <c r="LF85" s="299"/>
      <c r="LG85" s="299"/>
      <c r="LH85" s="299"/>
      <c r="LI85" s="299"/>
      <c r="LJ85" s="299"/>
      <c r="LK85" s="299"/>
      <c r="LL85" s="299"/>
      <c r="LM85" s="299"/>
      <c r="LN85" s="299"/>
      <c r="LO85" s="299"/>
      <c r="LP85" s="299"/>
      <c r="LQ85" s="299"/>
      <c r="LR85" s="299"/>
      <c r="LS85" s="299"/>
      <c r="LT85" s="299"/>
      <c r="LU85" s="299"/>
      <c r="LV85" s="299"/>
      <c r="LW85" s="299"/>
      <c r="LX85" s="299"/>
      <c r="LY85" s="299"/>
      <c r="LZ85" s="299"/>
      <c r="MA85" s="299"/>
      <c r="MB85" s="299"/>
      <c r="MC85" s="299"/>
      <c r="MD85" s="299"/>
      <c r="ME85" s="299"/>
      <c r="MF85" s="299"/>
      <c r="MG85" s="299"/>
      <c r="MH85" s="299"/>
      <c r="MI85" s="299"/>
      <c r="MJ85" s="299"/>
      <c r="MK85" s="299"/>
      <c r="ML85" s="299"/>
      <c r="MM85" s="299"/>
      <c r="MN85" s="299"/>
      <c r="MO85" s="299"/>
      <c r="MP85" s="299"/>
      <c r="MQ85" s="299"/>
      <c r="MR85" s="299"/>
      <c r="MS85" s="299"/>
      <c r="MT85" s="299"/>
      <c r="MU85" s="299"/>
      <c r="MV85" s="299"/>
      <c r="MW85" s="299"/>
      <c r="MX85" s="299"/>
      <c r="MY85" s="299"/>
      <c r="MZ85" s="299"/>
      <c r="NA85" s="299"/>
      <c r="NB85" s="299"/>
      <c r="NC85" s="299"/>
      <c r="ND85" s="299"/>
      <c r="NE85" s="299"/>
      <c r="NF85" s="299"/>
      <c r="NG85" s="299"/>
      <c r="NH85" s="299"/>
      <c r="NI85" s="299"/>
      <c r="NJ85" s="299"/>
      <c r="NK85" s="299"/>
      <c r="NL85" s="299"/>
      <c r="NM85" s="299"/>
      <c r="NN85" s="299"/>
      <c r="NO85" s="299"/>
      <c r="NP85" s="299"/>
      <c r="NQ85" s="299"/>
      <c r="NR85" s="299"/>
      <c r="NS85" s="299"/>
      <c r="NT85" s="299"/>
      <c r="NU85" s="299"/>
      <c r="NV85" s="299"/>
      <c r="NW85" s="299"/>
      <c r="NX85" s="299"/>
      <c r="NY85" s="299"/>
      <c r="NZ85" s="299"/>
      <c r="OA85" s="299"/>
      <c r="OB85" s="299"/>
      <c r="OC85" s="299"/>
      <c r="OD85" s="299"/>
      <c r="OE85" s="299"/>
      <c r="OF85" s="299"/>
      <c r="OG85" s="299"/>
      <c r="OH85" s="299"/>
      <c r="OI85" s="299"/>
      <c r="OJ85" s="299"/>
      <c r="OK85" s="299"/>
      <c r="OL85" s="299"/>
      <c r="OM85" s="299"/>
      <c r="ON85" s="299"/>
      <c r="OO85" s="299"/>
      <c r="OP85" s="299"/>
      <c r="OQ85" s="299"/>
      <c r="OR85" s="299"/>
      <c r="OS85" s="299"/>
      <c r="OT85" s="299"/>
      <c r="OU85" s="299"/>
      <c r="OV85" s="299"/>
      <c r="OW85" s="299"/>
      <c r="OX85" s="299"/>
      <c r="OY85" s="299"/>
      <c r="OZ85" s="299"/>
      <c r="PA85" s="299"/>
      <c r="PB85" s="299"/>
      <c r="PC85" s="299"/>
      <c r="PD85" s="299"/>
      <c r="PE85" s="299"/>
      <c r="PF85" s="299"/>
      <c r="PG85" s="299"/>
      <c r="PH85" s="299"/>
      <c r="PI85" s="299"/>
      <c r="PJ85" s="299"/>
      <c r="PK85" s="299"/>
      <c r="PL85" s="299"/>
      <c r="PM85" s="299"/>
      <c r="PN85" s="299"/>
      <c r="PO85" s="299"/>
      <c r="PP85" s="299"/>
      <c r="PQ85" s="299"/>
      <c r="PR85" s="299"/>
      <c r="PS85" s="299"/>
      <c r="PT85" s="299"/>
      <c r="PU85" s="299"/>
      <c r="PV85" s="299"/>
      <c r="PW85" s="299"/>
      <c r="PX85" s="299"/>
      <c r="PY85" s="299"/>
      <c r="PZ85" s="299"/>
      <c r="QA85" s="299"/>
      <c r="QB85" s="299"/>
      <c r="QC85" s="299"/>
      <c r="QD85" s="299"/>
      <c r="QE85" s="299"/>
      <c r="QF85" s="299"/>
      <c r="QG85" s="299"/>
      <c r="QH85" s="299"/>
      <c r="QI85" s="299"/>
      <c r="QJ85" s="299"/>
      <c r="QK85" s="299"/>
      <c r="QL85" s="299"/>
      <c r="QM85" s="299"/>
      <c r="QN85" s="299"/>
      <c r="QO85" s="299"/>
      <c r="QP85" s="299"/>
      <c r="QQ85" s="299"/>
      <c r="QR85" s="299"/>
      <c r="QS85" s="299"/>
      <c r="QT85" s="299"/>
      <c r="QU85" s="299"/>
      <c r="QV85" s="299"/>
      <c r="QW85" s="299"/>
      <c r="QX85" s="299"/>
      <c r="QY85" s="299"/>
      <c r="QZ85" s="299"/>
      <c r="RA85" s="299"/>
      <c r="RB85" s="299"/>
      <c r="RC85" s="299"/>
      <c r="RD85" s="299"/>
      <c r="RE85" s="299"/>
      <c r="RF85" s="299"/>
      <c r="RG85" s="299"/>
      <c r="RH85" s="299"/>
      <c r="RI85" s="299"/>
      <c r="RJ85" s="299"/>
      <c r="RK85" s="299"/>
      <c r="RL85" s="299"/>
      <c r="RM85" s="299"/>
      <c r="RN85" s="299"/>
      <c r="RO85" s="299"/>
      <c r="RP85" s="299"/>
      <c r="RQ85" s="299"/>
      <c r="RR85" s="299"/>
      <c r="RS85" s="299"/>
      <c r="RT85" s="299"/>
      <c r="RU85" s="299"/>
      <c r="RV85" s="299"/>
      <c r="RW85" s="299"/>
      <c r="RX85" s="299"/>
      <c r="RY85" s="299"/>
      <c r="RZ85" s="299"/>
      <c r="SA85" s="299"/>
      <c r="SB85" s="299"/>
      <c r="SC85" s="299"/>
      <c r="SD85" s="299"/>
      <c r="SE85" s="299"/>
      <c r="SF85" s="299"/>
      <c r="SG85" s="299"/>
      <c r="SH85" s="299"/>
      <c r="SI85" s="299"/>
      <c r="SJ85" s="299"/>
      <c r="SK85" s="299"/>
      <c r="SL85" s="299"/>
      <c r="SM85" s="299"/>
      <c r="SN85" s="299"/>
      <c r="SO85" s="299"/>
      <c r="SP85" s="299"/>
      <c r="SQ85" s="299"/>
      <c r="SR85" s="299"/>
      <c r="SS85" s="299"/>
      <c r="ST85" s="299"/>
      <c r="SU85" s="299"/>
      <c r="SV85" s="299"/>
      <c r="SW85" s="299"/>
      <c r="SX85" s="299"/>
      <c r="SY85" s="299"/>
      <c r="SZ85" s="299"/>
      <c r="TA85" s="299"/>
      <c r="TB85" s="299"/>
      <c r="TC85" s="299"/>
      <c r="TD85" s="299"/>
      <c r="TE85" s="299"/>
      <c r="TF85" s="299"/>
      <c r="TG85" s="299"/>
      <c r="TH85" s="299"/>
      <c r="TI85" s="299"/>
      <c r="TJ85" s="299"/>
      <c r="TK85" s="299"/>
      <c r="TL85" s="299"/>
      <c r="TM85" s="299"/>
      <c r="TN85" s="299"/>
      <c r="TO85" s="299"/>
      <c r="TP85" s="299"/>
      <c r="TQ85" s="299"/>
      <c r="TR85" s="299"/>
      <c r="TS85" s="299"/>
      <c r="TT85" s="299"/>
      <c r="TU85" s="299"/>
      <c r="TV85" s="299"/>
      <c r="TW85" s="299"/>
      <c r="TX85" s="299"/>
      <c r="TY85" s="299"/>
      <c r="TZ85" s="299"/>
      <c r="UA85" s="299"/>
      <c r="UB85" s="299"/>
      <c r="UC85" s="299"/>
      <c r="UD85" s="299"/>
      <c r="UE85" s="299"/>
      <c r="UF85" s="299"/>
      <c r="UG85" s="299"/>
      <c r="UH85" s="299"/>
      <c r="UI85" s="299"/>
      <c r="UJ85" s="299"/>
      <c r="UK85" s="299"/>
      <c r="UL85" s="299"/>
      <c r="UM85" s="299"/>
      <c r="UN85" s="299"/>
      <c r="UO85" s="299"/>
      <c r="UP85" s="299"/>
      <c r="UQ85" s="299"/>
      <c r="UR85" s="299"/>
      <c r="US85" s="299"/>
      <c r="UT85" s="299"/>
      <c r="UU85" s="299"/>
      <c r="UV85" s="299"/>
      <c r="UW85" s="299"/>
      <c r="UX85" s="299"/>
      <c r="UY85" s="299"/>
      <c r="UZ85" s="299"/>
      <c r="VA85" s="299"/>
      <c r="VB85" s="299"/>
      <c r="VC85" s="299"/>
      <c r="VD85" s="299"/>
      <c r="VE85" s="299"/>
      <c r="VF85" s="299"/>
      <c r="VG85" s="299"/>
      <c r="VH85" s="299"/>
      <c r="VI85" s="299"/>
      <c r="VJ85" s="299"/>
      <c r="VK85" s="299"/>
      <c r="VL85" s="299"/>
      <c r="VM85" s="299"/>
      <c r="VN85" s="299"/>
      <c r="VO85" s="299"/>
      <c r="VP85" s="299"/>
      <c r="VQ85" s="299"/>
      <c r="VR85" s="299"/>
      <c r="VS85" s="299"/>
      <c r="VT85" s="299"/>
      <c r="VU85" s="299"/>
      <c r="VV85" s="299"/>
      <c r="VW85" s="299"/>
      <c r="VX85" s="299"/>
      <c r="VY85" s="299"/>
      <c r="VZ85" s="299"/>
      <c r="WA85" s="299"/>
      <c r="WB85" s="299"/>
      <c r="WC85" s="299"/>
      <c r="WD85" s="299"/>
      <c r="WE85" s="299"/>
      <c r="WF85" s="299"/>
      <c r="WG85" s="299"/>
      <c r="WH85" s="299"/>
      <c r="WI85" s="299"/>
      <c r="WJ85" s="299"/>
      <c r="WK85" s="299"/>
      <c r="WL85" s="299"/>
      <c r="WM85" s="299"/>
      <c r="WN85" s="299"/>
      <c r="WO85" s="299"/>
      <c r="WP85" s="299"/>
      <c r="WQ85" s="299"/>
      <c r="WR85" s="299"/>
      <c r="WS85" s="299"/>
      <c r="WT85" s="299"/>
      <c r="WU85" s="299"/>
      <c r="WV85" s="299"/>
      <c r="WW85" s="299"/>
      <c r="WX85" s="299"/>
      <c r="WY85" s="299"/>
      <c r="WZ85" s="299"/>
      <c r="XA85" s="299"/>
      <c r="XB85" s="299"/>
      <c r="XC85" s="299"/>
      <c r="XD85" s="299"/>
      <c r="XE85" s="299"/>
      <c r="XF85" s="299"/>
      <c r="XG85" s="299"/>
      <c r="XH85" s="299"/>
      <c r="XI85" s="299"/>
      <c r="XJ85" s="299"/>
      <c r="XK85" s="299"/>
      <c r="XL85" s="299"/>
      <c r="XM85" s="299"/>
      <c r="XN85" s="299"/>
      <c r="XO85" s="299"/>
      <c r="XP85" s="299"/>
      <c r="XQ85" s="299"/>
      <c r="XR85" s="299"/>
      <c r="XS85" s="299"/>
      <c r="XT85" s="299"/>
      <c r="XU85" s="299"/>
      <c r="XV85" s="299"/>
      <c r="XW85" s="299"/>
      <c r="XX85" s="299"/>
      <c r="XY85" s="299"/>
      <c r="XZ85" s="299"/>
      <c r="YA85" s="299"/>
      <c r="YB85" s="299"/>
      <c r="YC85" s="299"/>
      <c r="YD85" s="299"/>
      <c r="YE85" s="299"/>
      <c r="YF85" s="299"/>
      <c r="YG85" s="299"/>
      <c r="YH85" s="299"/>
      <c r="YI85" s="299"/>
      <c r="YJ85" s="299"/>
      <c r="YK85" s="299"/>
      <c r="YL85" s="299"/>
      <c r="YM85" s="299"/>
      <c r="YN85" s="299"/>
      <c r="YO85" s="299"/>
      <c r="YP85" s="299"/>
      <c r="YQ85" s="299"/>
      <c r="YR85" s="299"/>
      <c r="YS85" s="299"/>
      <c r="YT85" s="299"/>
      <c r="YU85" s="299"/>
      <c r="YV85" s="299"/>
      <c r="YW85" s="299"/>
      <c r="YX85" s="299"/>
      <c r="YY85" s="299"/>
      <c r="YZ85" s="299"/>
      <c r="ZA85" s="299"/>
      <c r="ZB85" s="299"/>
      <c r="ZC85" s="299"/>
      <c r="ZD85" s="299"/>
    </row>
    <row r="86" spans="1:680" s="61" customFormat="1" x14ac:dyDescent="0.2">
      <c r="A86" s="30">
        <v>218</v>
      </c>
      <c r="B86" s="30" t="s">
        <v>38</v>
      </c>
      <c r="C86" s="92">
        <v>2015</v>
      </c>
      <c r="D86" s="79" t="s">
        <v>1305</v>
      </c>
      <c r="E86" s="274" t="s">
        <v>1299</v>
      </c>
      <c r="F86" s="81" t="s">
        <v>40</v>
      </c>
      <c r="G86" s="30" t="s">
        <v>61</v>
      </c>
      <c r="H86" s="79" t="s">
        <v>61</v>
      </c>
      <c r="I86" s="30" t="s">
        <v>1308</v>
      </c>
      <c r="J86" s="30" t="s">
        <v>45</v>
      </c>
      <c r="K86" s="79" t="s">
        <v>61</v>
      </c>
      <c r="L86" s="79" t="s">
        <v>61</v>
      </c>
      <c r="M86" s="79" t="s">
        <v>61</v>
      </c>
      <c r="N86" s="79" t="s">
        <v>42</v>
      </c>
      <c r="O86" s="79" t="s">
        <v>42</v>
      </c>
      <c r="P86" s="30">
        <v>90</v>
      </c>
      <c r="Q86" s="79" t="s">
        <v>43</v>
      </c>
      <c r="R86" s="214">
        <v>372</v>
      </c>
      <c r="S86" s="214">
        <v>372</v>
      </c>
      <c r="T86" s="214" t="s">
        <v>1444</v>
      </c>
      <c r="U86" s="214">
        <v>2016</v>
      </c>
      <c r="V86" s="79">
        <v>3</v>
      </c>
      <c r="W86" s="79">
        <v>3</v>
      </c>
      <c r="X86" s="79">
        <v>0</v>
      </c>
      <c r="Y86" s="79" t="s">
        <v>61</v>
      </c>
      <c r="Z86" s="30" t="s">
        <v>58</v>
      </c>
      <c r="AA86" s="67" t="s">
        <v>59</v>
      </c>
      <c r="AB86" s="79" t="s">
        <v>59</v>
      </c>
      <c r="AC86" s="67"/>
      <c r="AD86" s="79" t="s">
        <v>58</v>
      </c>
      <c r="AE86" s="79" t="s">
        <v>59</v>
      </c>
      <c r="AF86" s="79" t="s">
        <v>59</v>
      </c>
      <c r="AG86" s="79" t="s">
        <v>59</v>
      </c>
      <c r="AH86" s="79" t="s">
        <v>1129</v>
      </c>
      <c r="AI86" s="90" t="s">
        <v>58</v>
      </c>
      <c r="AJ86" s="79" t="s">
        <v>58</v>
      </c>
      <c r="AK86" s="305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  <c r="IR86" s="56"/>
      <c r="IS86" s="56"/>
      <c r="IT86" s="56"/>
      <c r="IU86" s="56"/>
      <c r="IV86" s="56"/>
      <c r="IW86" s="56"/>
      <c r="IX86" s="56"/>
      <c r="IY86" s="56"/>
      <c r="IZ86" s="56"/>
      <c r="JA86" s="56"/>
      <c r="JB86" s="56"/>
      <c r="JC86" s="56"/>
      <c r="JD86" s="56"/>
      <c r="JE86" s="56"/>
      <c r="JF86" s="56"/>
      <c r="JG86" s="56"/>
      <c r="JH86" s="56"/>
      <c r="JI86" s="56"/>
      <c r="JJ86" s="56"/>
      <c r="JK86" s="56"/>
      <c r="JL86" s="56"/>
      <c r="JM86" s="56"/>
      <c r="JN86" s="56"/>
      <c r="JO86" s="56"/>
      <c r="JP86" s="56"/>
      <c r="JQ86" s="56"/>
      <c r="JR86" s="56"/>
      <c r="JS86" s="56"/>
      <c r="JT86" s="56"/>
      <c r="JU86" s="56"/>
      <c r="JV86" s="56"/>
      <c r="JW86" s="56"/>
      <c r="JX86" s="56"/>
      <c r="JY86" s="56"/>
      <c r="JZ86" s="56"/>
      <c r="KA86" s="56"/>
      <c r="KB86" s="56"/>
      <c r="KC86" s="56"/>
      <c r="KD86" s="56"/>
      <c r="KE86" s="56"/>
      <c r="KF86" s="56"/>
      <c r="KG86" s="56"/>
      <c r="KH86" s="56"/>
      <c r="KI86" s="56"/>
      <c r="KJ86" s="56"/>
      <c r="KK86" s="56"/>
      <c r="KL86" s="56"/>
      <c r="KM86" s="56"/>
      <c r="KN86" s="56"/>
      <c r="KO86" s="56"/>
      <c r="KP86" s="56"/>
      <c r="KQ86" s="56"/>
      <c r="KR86" s="56"/>
      <c r="KS86" s="56"/>
      <c r="KT86" s="56"/>
      <c r="KU86" s="56"/>
      <c r="KV86" s="56"/>
      <c r="KW86" s="56"/>
      <c r="KX86" s="56"/>
      <c r="KY86" s="56"/>
      <c r="KZ86" s="56"/>
      <c r="LA86" s="56"/>
      <c r="LB86" s="56"/>
      <c r="LC86" s="56"/>
      <c r="LD86" s="56"/>
      <c r="LE86" s="56"/>
      <c r="LF86" s="56"/>
      <c r="LG86" s="56"/>
      <c r="LH86" s="56"/>
      <c r="LI86" s="56"/>
      <c r="LJ86" s="56"/>
      <c r="LK86" s="56"/>
      <c r="LL86" s="56"/>
      <c r="LM86" s="56"/>
      <c r="LN86" s="56"/>
      <c r="LO86" s="56"/>
      <c r="LP86" s="56"/>
      <c r="LQ86" s="56"/>
      <c r="LR86" s="56"/>
      <c r="LS86" s="56"/>
      <c r="LT86" s="56"/>
      <c r="LU86" s="56"/>
      <c r="LV86" s="56"/>
      <c r="LW86" s="56"/>
      <c r="LX86" s="56"/>
      <c r="LY86" s="56"/>
      <c r="LZ86" s="56"/>
      <c r="MA86" s="56"/>
      <c r="MB86" s="56"/>
      <c r="MC86" s="56"/>
      <c r="MD86" s="56"/>
      <c r="ME86" s="56"/>
      <c r="MF86" s="56"/>
      <c r="MG86" s="56"/>
      <c r="MH86" s="56"/>
      <c r="MI86" s="56"/>
      <c r="MJ86" s="56"/>
      <c r="MK86" s="56"/>
      <c r="ML86" s="56"/>
      <c r="MM86" s="56"/>
      <c r="MN86" s="56"/>
      <c r="MO86" s="56"/>
      <c r="MP86" s="56"/>
      <c r="MQ86" s="56"/>
      <c r="MR86" s="56"/>
      <c r="MS86" s="56"/>
      <c r="MT86" s="56"/>
      <c r="MU86" s="56"/>
      <c r="MV86" s="56"/>
      <c r="MW86" s="56"/>
      <c r="MX86" s="56"/>
      <c r="MY86" s="56"/>
      <c r="MZ86" s="56"/>
      <c r="NA86" s="56"/>
      <c r="NB86" s="56"/>
      <c r="NC86" s="56"/>
      <c r="ND86" s="56"/>
      <c r="NE86" s="56"/>
      <c r="NF86" s="56"/>
      <c r="NG86" s="56"/>
      <c r="NH86" s="56"/>
      <c r="NI86" s="56"/>
      <c r="NJ86" s="56"/>
      <c r="NK86" s="56"/>
      <c r="NL86" s="56"/>
      <c r="NM86" s="56"/>
      <c r="NN86" s="56"/>
      <c r="NO86" s="56"/>
      <c r="NP86" s="56"/>
      <c r="NQ86" s="56"/>
      <c r="NR86" s="56"/>
      <c r="NS86" s="56"/>
      <c r="NT86" s="56"/>
      <c r="NU86" s="56"/>
      <c r="NV86" s="56"/>
      <c r="NW86" s="56"/>
      <c r="NX86" s="56"/>
      <c r="NY86" s="56"/>
      <c r="NZ86" s="56"/>
      <c r="OA86" s="56"/>
      <c r="OB86" s="56"/>
      <c r="OC86" s="56"/>
      <c r="OD86" s="56"/>
      <c r="OE86" s="56"/>
      <c r="OF86" s="56"/>
      <c r="OG86" s="56"/>
      <c r="OH86" s="56"/>
      <c r="OI86" s="56"/>
      <c r="OJ86" s="56"/>
      <c r="OK86" s="56"/>
      <c r="OL86" s="56"/>
      <c r="OM86" s="56"/>
      <c r="ON86" s="56"/>
      <c r="OO86" s="56"/>
      <c r="OP86" s="56"/>
      <c r="OQ86" s="56"/>
      <c r="OR86" s="56"/>
      <c r="OS86" s="56"/>
      <c r="OT86" s="56"/>
      <c r="OU86" s="56"/>
      <c r="OV86" s="56"/>
      <c r="OW86" s="56"/>
      <c r="OX86" s="56"/>
      <c r="OY86" s="56"/>
      <c r="OZ86" s="56"/>
      <c r="PA86" s="56"/>
      <c r="PB86" s="56"/>
      <c r="PC86" s="56"/>
      <c r="PD86" s="56"/>
      <c r="PE86" s="56"/>
      <c r="PF86" s="56"/>
      <c r="PG86" s="56"/>
      <c r="PH86" s="56"/>
      <c r="PI86" s="56"/>
      <c r="PJ86" s="56"/>
      <c r="PK86" s="56"/>
      <c r="PL86" s="56"/>
      <c r="PM86" s="56"/>
      <c r="PN86" s="56"/>
      <c r="PO86" s="56"/>
      <c r="PP86" s="56"/>
      <c r="PQ86" s="56"/>
      <c r="PR86" s="56"/>
      <c r="PS86" s="56"/>
      <c r="PT86" s="56"/>
      <c r="PU86" s="56"/>
      <c r="PV86" s="56"/>
      <c r="PW86" s="56"/>
      <c r="PX86" s="56"/>
      <c r="PY86" s="56"/>
      <c r="PZ86" s="56"/>
      <c r="QA86" s="56"/>
      <c r="QB86" s="56"/>
      <c r="QC86" s="56"/>
      <c r="QD86" s="56"/>
      <c r="QE86" s="56"/>
      <c r="QF86" s="56"/>
      <c r="QG86" s="56"/>
      <c r="QH86" s="56"/>
      <c r="QI86" s="56"/>
      <c r="QJ86" s="56"/>
      <c r="QK86" s="56"/>
      <c r="QL86" s="56"/>
      <c r="QM86" s="56"/>
      <c r="QN86" s="56"/>
      <c r="QO86" s="56"/>
      <c r="QP86" s="56"/>
      <c r="QQ86" s="56"/>
      <c r="QR86" s="56"/>
      <c r="QS86" s="56"/>
      <c r="QT86" s="56"/>
      <c r="QU86" s="56"/>
      <c r="QV86" s="56"/>
      <c r="QW86" s="56"/>
      <c r="QX86" s="56"/>
      <c r="QY86" s="56"/>
      <c r="QZ86" s="56"/>
      <c r="RA86" s="56"/>
      <c r="RB86" s="56"/>
      <c r="RC86" s="56"/>
      <c r="RD86" s="56"/>
      <c r="RE86" s="56"/>
      <c r="RF86" s="56"/>
      <c r="RG86" s="56"/>
      <c r="RH86" s="56"/>
      <c r="RI86" s="56"/>
      <c r="RJ86" s="56"/>
      <c r="RK86" s="56"/>
      <c r="RL86" s="56"/>
      <c r="RM86" s="56"/>
      <c r="RN86" s="56"/>
      <c r="RO86" s="56"/>
      <c r="RP86" s="56"/>
      <c r="RQ86" s="56"/>
      <c r="RR86" s="56"/>
      <c r="RS86" s="56"/>
      <c r="RT86" s="56"/>
      <c r="RU86" s="56"/>
      <c r="RV86" s="56"/>
      <c r="RW86" s="56"/>
      <c r="RX86" s="56"/>
      <c r="RY86" s="56"/>
      <c r="RZ86" s="56"/>
      <c r="SA86" s="56"/>
      <c r="SB86" s="56"/>
      <c r="SC86" s="56"/>
      <c r="SD86" s="56"/>
      <c r="SE86" s="56"/>
      <c r="SF86" s="56"/>
      <c r="SG86" s="56"/>
      <c r="SH86" s="56"/>
      <c r="SI86" s="56"/>
      <c r="SJ86" s="56"/>
      <c r="SK86" s="56"/>
      <c r="SL86" s="56"/>
      <c r="SM86" s="56"/>
      <c r="SN86" s="56"/>
      <c r="SO86" s="56"/>
      <c r="SP86" s="56"/>
      <c r="SQ86" s="56"/>
      <c r="SR86" s="56"/>
      <c r="SS86" s="56"/>
      <c r="ST86" s="56"/>
      <c r="SU86" s="56"/>
      <c r="SV86" s="56"/>
      <c r="SW86" s="56"/>
      <c r="SX86" s="56"/>
      <c r="SY86" s="56"/>
      <c r="SZ86" s="56"/>
      <c r="TA86" s="56"/>
      <c r="TB86" s="56"/>
      <c r="TC86" s="56"/>
      <c r="TD86" s="56"/>
      <c r="TE86" s="56"/>
      <c r="TF86" s="56"/>
      <c r="TG86" s="56"/>
      <c r="TH86" s="56"/>
      <c r="TI86" s="56"/>
      <c r="TJ86" s="56"/>
      <c r="TK86" s="56"/>
      <c r="TL86" s="56"/>
      <c r="TM86" s="56"/>
      <c r="TN86" s="56"/>
      <c r="TO86" s="56"/>
      <c r="TP86" s="56"/>
      <c r="TQ86" s="56"/>
      <c r="TR86" s="56"/>
      <c r="TS86" s="56"/>
      <c r="TT86" s="56"/>
      <c r="TU86" s="56"/>
      <c r="TV86" s="56"/>
      <c r="TW86" s="56"/>
      <c r="TX86" s="56"/>
      <c r="TY86" s="56"/>
      <c r="TZ86" s="56"/>
      <c r="UA86" s="56"/>
      <c r="UB86" s="56"/>
      <c r="UC86" s="56"/>
      <c r="UD86" s="56"/>
      <c r="UE86" s="56"/>
      <c r="UF86" s="56"/>
      <c r="UG86" s="56"/>
      <c r="UH86" s="56"/>
      <c r="UI86" s="56"/>
      <c r="UJ86" s="56"/>
      <c r="UK86" s="56"/>
      <c r="UL86" s="56"/>
      <c r="UM86" s="56"/>
      <c r="UN86" s="56"/>
      <c r="UO86" s="56"/>
      <c r="UP86" s="56"/>
      <c r="UQ86" s="56"/>
      <c r="UR86" s="56"/>
      <c r="US86" s="56"/>
      <c r="UT86" s="56"/>
      <c r="UU86" s="56"/>
      <c r="UV86" s="56"/>
      <c r="UW86" s="56"/>
      <c r="UX86" s="56"/>
      <c r="UY86" s="56"/>
      <c r="UZ86" s="56"/>
      <c r="VA86" s="56"/>
      <c r="VB86" s="56"/>
      <c r="VC86" s="56"/>
      <c r="VD86" s="56"/>
      <c r="VE86" s="56"/>
      <c r="VF86" s="56"/>
      <c r="VG86" s="56"/>
      <c r="VH86" s="56"/>
      <c r="VI86" s="56"/>
      <c r="VJ86" s="56"/>
      <c r="VK86" s="56"/>
      <c r="VL86" s="56"/>
      <c r="VM86" s="56"/>
      <c r="VN86" s="56"/>
      <c r="VO86" s="56"/>
      <c r="VP86" s="56"/>
      <c r="VQ86" s="56"/>
      <c r="VR86" s="56"/>
      <c r="VS86" s="56"/>
      <c r="VT86" s="56"/>
      <c r="VU86" s="56"/>
      <c r="VV86" s="56"/>
      <c r="VW86" s="56"/>
      <c r="VX86" s="56"/>
      <c r="VY86" s="56"/>
      <c r="VZ86" s="56"/>
      <c r="WA86" s="56"/>
      <c r="WB86" s="56"/>
      <c r="WC86" s="56"/>
      <c r="WD86" s="56"/>
      <c r="WE86" s="56"/>
      <c r="WF86" s="56"/>
      <c r="WG86" s="56"/>
      <c r="WH86" s="56"/>
      <c r="WI86" s="56"/>
      <c r="WJ86" s="56"/>
      <c r="WK86" s="56"/>
      <c r="WL86" s="56"/>
      <c r="WM86" s="56"/>
      <c r="WN86" s="56"/>
      <c r="WO86" s="56"/>
      <c r="WP86" s="56"/>
      <c r="WQ86" s="56"/>
      <c r="WR86" s="56"/>
      <c r="WS86" s="56"/>
      <c r="WT86" s="56"/>
      <c r="WU86" s="56"/>
      <c r="WV86" s="56"/>
      <c r="WW86" s="56"/>
      <c r="WX86" s="56"/>
      <c r="WY86" s="56"/>
      <c r="WZ86" s="56"/>
      <c r="XA86" s="56"/>
      <c r="XB86" s="56"/>
      <c r="XC86" s="56"/>
      <c r="XD86" s="56"/>
      <c r="XE86" s="56"/>
      <c r="XF86" s="56"/>
      <c r="XG86" s="56"/>
      <c r="XH86" s="56"/>
      <c r="XI86" s="56"/>
      <c r="XJ86" s="56"/>
      <c r="XK86" s="56"/>
      <c r="XL86" s="56"/>
      <c r="XM86" s="56"/>
      <c r="XN86" s="56"/>
      <c r="XO86" s="56"/>
      <c r="XP86" s="56"/>
      <c r="XQ86" s="56"/>
      <c r="XR86" s="56"/>
      <c r="XS86" s="56"/>
      <c r="XT86" s="56"/>
      <c r="XU86" s="56"/>
      <c r="XV86" s="56"/>
      <c r="XW86" s="56"/>
      <c r="XX86" s="56"/>
      <c r="XY86" s="56"/>
      <c r="XZ86" s="56"/>
      <c r="YA86" s="56"/>
      <c r="YB86" s="56"/>
      <c r="YC86" s="56"/>
      <c r="YD86" s="56"/>
      <c r="YE86" s="56"/>
      <c r="YF86" s="56"/>
      <c r="YG86" s="56"/>
      <c r="YH86" s="56"/>
      <c r="YI86" s="56"/>
      <c r="YJ86" s="56"/>
      <c r="YK86" s="56"/>
      <c r="YL86" s="56"/>
      <c r="YM86" s="56"/>
      <c r="YN86" s="56"/>
      <c r="YO86" s="56"/>
      <c r="YP86" s="56"/>
      <c r="YQ86" s="56"/>
      <c r="YR86" s="56"/>
      <c r="YS86" s="56"/>
      <c r="YT86" s="56"/>
      <c r="YU86" s="56"/>
      <c r="YV86" s="56"/>
      <c r="YW86" s="56"/>
      <c r="YX86" s="56"/>
      <c r="YY86" s="56"/>
      <c r="YZ86" s="56"/>
      <c r="ZA86" s="56"/>
      <c r="ZB86" s="56"/>
      <c r="ZC86" s="56"/>
      <c r="ZD86" s="56"/>
    </row>
    <row r="87" spans="1:680" s="20" customFormat="1" x14ac:dyDescent="0.2">
      <c r="A87" s="37">
        <v>228</v>
      </c>
      <c r="B87" s="37" t="s">
        <v>38</v>
      </c>
      <c r="C87" s="103">
        <v>2016</v>
      </c>
      <c r="D87" s="80" t="s">
        <v>1303</v>
      </c>
      <c r="E87" s="275" t="s">
        <v>1299</v>
      </c>
      <c r="F87" s="99" t="s">
        <v>39</v>
      </c>
      <c r="G87" s="80" t="s">
        <v>61</v>
      </c>
      <c r="H87" s="88" t="s">
        <v>61</v>
      </c>
      <c r="I87" s="234" t="s">
        <v>61</v>
      </c>
      <c r="J87" s="234" t="s">
        <v>61</v>
      </c>
      <c r="K87" s="80" t="s">
        <v>61</v>
      </c>
      <c r="L87" s="234" t="s">
        <v>61</v>
      </c>
      <c r="M87" s="80" t="s">
        <v>61</v>
      </c>
      <c r="N87" s="80" t="s">
        <v>61</v>
      </c>
      <c r="O87" s="80" t="s">
        <v>61</v>
      </c>
      <c r="P87" s="80">
        <v>45</v>
      </c>
      <c r="Q87" s="80" t="s">
        <v>43</v>
      </c>
      <c r="R87" s="216">
        <v>43</v>
      </c>
      <c r="S87" s="216">
        <v>57</v>
      </c>
      <c r="T87" s="216" t="s">
        <v>1445</v>
      </c>
      <c r="U87" s="216">
        <v>2017</v>
      </c>
      <c r="V87" s="80">
        <v>3</v>
      </c>
      <c r="W87" s="80">
        <v>3</v>
      </c>
      <c r="X87" s="80">
        <v>1</v>
      </c>
      <c r="Y87" s="80" t="s">
        <v>61</v>
      </c>
      <c r="Z87" s="80" t="s">
        <v>59</v>
      </c>
      <c r="AA87" s="104" t="s">
        <v>59</v>
      </c>
      <c r="AB87" s="104" t="s">
        <v>58</v>
      </c>
      <c r="AC87" s="105"/>
      <c r="AD87" s="80" t="s">
        <v>59</v>
      </c>
      <c r="AE87" s="80" t="s">
        <v>59</v>
      </c>
      <c r="AF87" s="86" t="s">
        <v>59</v>
      </c>
      <c r="AG87" s="86" t="s">
        <v>59</v>
      </c>
      <c r="AH87" s="80" t="s">
        <v>1129</v>
      </c>
      <c r="AI87" s="104" t="s">
        <v>58</v>
      </c>
      <c r="AJ87" s="80" t="s">
        <v>58</v>
      </c>
      <c r="AK87" s="307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3"/>
      <c r="FG87" s="53"/>
      <c r="FH87" s="53"/>
      <c r="FI87" s="53"/>
      <c r="FJ87" s="53"/>
      <c r="FK87" s="53"/>
      <c r="FL87" s="53"/>
      <c r="FM87" s="53"/>
      <c r="FN87" s="53"/>
      <c r="FO87" s="53"/>
      <c r="FP87" s="53"/>
      <c r="FQ87" s="53"/>
      <c r="FR87" s="53"/>
      <c r="FS87" s="53"/>
      <c r="FT87" s="53"/>
      <c r="FU87" s="53"/>
      <c r="FV87" s="53"/>
      <c r="FW87" s="53"/>
      <c r="FX87" s="53"/>
      <c r="FY87" s="53"/>
      <c r="FZ87" s="53"/>
      <c r="GA87" s="53"/>
      <c r="GB87" s="53"/>
      <c r="GC87" s="53"/>
      <c r="GD87" s="53"/>
      <c r="GE87" s="53"/>
      <c r="GF87" s="53"/>
      <c r="GG87" s="53"/>
      <c r="GH87" s="53"/>
      <c r="GI87" s="53"/>
      <c r="GJ87" s="53"/>
      <c r="GK87" s="53"/>
      <c r="GL87" s="53"/>
      <c r="GM87" s="53"/>
      <c r="GN87" s="53"/>
      <c r="GO87" s="53"/>
      <c r="GP87" s="53"/>
      <c r="GQ87" s="53"/>
      <c r="GR87" s="53"/>
      <c r="GS87" s="53"/>
      <c r="GT87" s="53"/>
      <c r="GU87" s="53"/>
      <c r="GV87" s="53"/>
      <c r="GW87" s="53"/>
      <c r="GX87" s="53"/>
      <c r="GY87" s="53"/>
      <c r="GZ87" s="53"/>
      <c r="HA87" s="53"/>
      <c r="HB87" s="53"/>
      <c r="HC87" s="53"/>
      <c r="HD87" s="53"/>
      <c r="HE87" s="53"/>
      <c r="HF87" s="53"/>
      <c r="HG87" s="53"/>
      <c r="HH87" s="53"/>
      <c r="HI87" s="53"/>
      <c r="HJ87" s="53"/>
      <c r="HK87" s="53"/>
      <c r="HL87" s="53"/>
      <c r="HM87" s="53"/>
      <c r="HN87" s="53"/>
      <c r="HO87" s="53"/>
      <c r="HP87" s="53"/>
      <c r="HQ87" s="53"/>
      <c r="HR87" s="53"/>
      <c r="HS87" s="53"/>
      <c r="HT87" s="53"/>
      <c r="HU87" s="53"/>
      <c r="HV87" s="53"/>
      <c r="HW87" s="53"/>
      <c r="HX87" s="53"/>
      <c r="HY87" s="53"/>
      <c r="HZ87" s="53"/>
      <c r="IA87" s="53"/>
      <c r="IB87" s="53"/>
      <c r="IC87" s="53"/>
      <c r="ID87" s="53"/>
      <c r="IE87" s="53"/>
      <c r="IF87" s="53"/>
      <c r="IG87" s="53"/>
      <c r="IH87" s="53"/>
      <c r="II87" s="53"/>
      <c r="IJ87" s="53"/>
      <c r="IK87" s="53"/>
      <c r="IL87" s="53"/>
      <c r="IM87" s="53"/>
      <c r="IN87" s="53"/>
      <c r="IO87" s="53"/>
      <c r="IP87" s="53"/>
      <c r="IQ87" s="53"/>
      <c r="IR87" s="53"/>
      <c r="IS87" s="53"/>
      <c r="IT87" s="53"/>
      <c r="IU87" s="53"/>
      <c r="IV87" s="53"/>
      <c r="IW87" s="53"/>
      <c r="IX87" s="53"/>
      <c r="IY87" s="53"/>
      <c r="IZ87" s="53"/>
      <c r="JA87" s="53"/>
      <c r="JB87" s="53"/>
      <c r="JC87" s="53"/>
      <c r="JD87" s="53"/>
      <c r="JE87" s="53"/>
      <c r="JF87" s="53"/>
      <c r="JG87" s="53"/>
      <c r="JH87" s="53"/>
      <c r="JI87" s="53"/>
      <c r="JJ87" s="53"/>
      <c r="JK87" s="53"/>
      <c r="JL87" s="53"/>
      <c r="JM87" s="53"/>
      <c r="JN87" s="53"/>
      <c r="JO87" s="53"/>
      <c r="JP87" s="53"/>
      <c r="JQ87" s="53"/>
      <c r="JR87" s="53"/>
      <c r="JS87" s="53"/>
      <c r="JT87" s="53"/>
      <c r="JU87" s="53"/>
      <c r="JV87" s="53"/>
      <c r="JW87" s="53"/>
      <c r="JX87" s="53"/>
      <c r="JY87" s="53"/>
      <c r="JZ87" s="53"/>
      <c r="KA87" s="53"/>
      <c r="KB87" s="53"/>
      <c r="KC87" s="53"/>
      <c r="KD87" s="53"/>
      <c r="KE87" s="53"/>
      <c r="KF87" s="53"/>
      <c r="KG87" s="53"/>
      <c r="KH87" s="53"/>
      <c r="KI87" s="53"/>
      <c r="KJ87" s="53"/>
      <c r="KK87" s="53"/>
      <c r="KL87" s="53"/>
      <c r="KM87" s="53"/>
      <c r="KN87" s="53"/>
      <c r="KO87" s="53"/>
      <c r="KP87" s="53"/>
      <c r="KQ87" s="53"/>
      <c r="KR87" s="53"/>
      <c r="KS87" s="53"/>
      <c r="KT87" s="53"/>
      <c r="KU87" s="53"/>
      <c r="KV87" s="53"/>
      <c r="KW87" s="53"/>
      <c r="KX87" s="53"/>
      <c r="KY87" s="53"/>
      <c r="KZ87" s="53"/>
      <c r="LA87" s="53"/>
      <c r="LB87" s="53"/>
      <c r="LC87" s="53"/>
      <c r="LD87" s="53"/>
      <c r="LE87" s="53"/>
      <c r="LF87" s="53"/>
      <c r="LG87" s="53"/>
      <c r="LH87" s="53"/>
      <c r="LI87" s="53"/>
      <c r="LJ87" s="53"/>
      <c r="LK87" s="53"/>
      <c r="LL87" s="53"/>
      <c r="LM87" s="53"/>
      <c r="LN87" s="53"/>
      <c r="LO87" s="53"/>
      <c r="LP87" s="53"/>
      <c r="LQ87" s="53"/>
      <c r="LR87" s="53"/>
      <c r="LS87" s="53"/>
      <c r="LT87" s="53"/>
      <c r="LU87" s="53"/>
      <c r="LV87" s="53"/>
      <c r="LW87" s="53"/>
      <c r="LX87" s="53"/>
      <c r="LY87" s="53"/>
      <c r="LZ87" s="53"/>
      <c r="MA87" s="53"/>
      <c r="MB87" s="53"/>
      <c r="MC87" s="53"/>
      <c r="MD87" s="53"/>
      <c r="ME87" s="53"/>
      <c r="MF87" s="53"/>
      <c r="MG87" s="53"/>
      <c r="MH87" s="53"/>
      <c r="MI87" s="53"/>
      <c r="MJ87" s="53"/>
      <c r="MK87" s="53"/>
      <c r="ML87" s="53"/>
      <c r="MM87" s="53"/>
      <c r="MN87" s="53"/>
      <c r="MO87" s="53"/>
      <c r="MP87" s="53"/>
      <c r="MQ87" s="53"/>
      <c r="MR87" s="53"/>
      <c r="MS87" s="53"/>
      <c r="MT87" s="53"/>
      <c r="MU87" s="53"/>
      <c r="MV87" s="53"/>
      <c r="MW87" s="53"/>
      <c r="MX87" s="53"/>
      <c r="MY87" s="53"/>
      <c r="MZ87" s="53"/>
      <c r="NA87" s="53"/>
      <c r="NB87" s="53"/>
      <c r="NC87" s="53"/>
      <c r="ND87" s="53"/>
      <c r="NE87" s="53"/>
      <c r="NF87" s="53"/>
      <c r="NG87" s="53"/>
      <c r="NH87" s="53"/>
      <c r="NI87" s="53"/>
      <c r="NJ87" s="53"/>
      <c r="NK87" s="53"/>
      <c r="NL87" s="53"/>
      <c r="NM87" s="53"/>
      <c r="NN87" s="53"/>
      <c r="NO87" s="53"/>
      <c r="NP87" s="53"/>
      <c r="NQ87" s="53"/>
      <c r="NR87" s="53"/>
      <c r="NS87" s="53"/>
      <c r="NT87" s="53"/>
      <c r="NU87" s="53"/>
      <c r="NV87" s="53"/>
      <c r="NW87" s="53"/>
      <c r="NX87" s="53"/>
      <c r="NY87" s="53"/>
      <c r="NZ87" s="53"/>
      <c r="OA87" s="53"/>
      <c r="OB87" s="53"/>
      <c r="OC87" s="53"/>
      <c r="OD87" s="53"/>
      <c r="OE87" s="53"/>
      <c r="OF87" s="53"/>
      <c r="OG87" s="53"/>
      <c r="OH87" s="53"/>
      <c r="OI87" s="53"/>
      <c r="OJ87" s="53"/>
      <c r="OK87" s="53"/>
      <c r="OL87" s="53"/>
      <c r="OM87" s="53"/>
      <c r="ON87" s="53"/>
      <c r="OO87" s="53"/>
      <c r="OP87" s="53"/>
      <c r="OQ87" s="53"/>
      <c r="OR87" s="53"/>
      <c r="OS87" s="53"/>
      <c r="OT87" s="53"/>
      <c r="OU87" s="53"/>
      <c r="OV87" s="53"/>
      <c r="OW87" s="53"/>
      <c r="OX87" s="53"/>
      <c r="OY87" s="53"/>
      <c r="OZ87" s="53"/>
      <c r="PA87" s="53"/>
      <c r="PB87" s="53"/>
      <c r="PC87" s="53"/>
      <c r="PD87" s="53"/>
      <c r="PE87" s="53"/>
      <c r="PF87" s="53"/>
      <c r="PG87" s="53"/>
      <c r="PH87" s="53"/>
      <c r="PI87" s="53"/>
      <c r="PJ87" s="53"/>
      <c r="PK87" s="53"/>
      <c r="PL87" s="53"/>
      <c r="PM87" s="53"/>
      <c r="PN87" s="53"/>
      <c r="PO87" s="53"/>
      <c r="PP87" s="53"/>
      <c r="PQ87" s="53"/>
      <c r="PR87" s="53"/>
      <c r="PS87" s="53"/>
      <c r="PT87" s="53"/>
      <c r="PU87" s="53"/>
      <c r="PV87" s="53"/>
      <c r="PW87" s="53"/>
      <c r="PX87" s="53"/>
      <c r="PY87" s="53"/>
      <c r="PZ87" s="53"/>
      <c r="QA87" s="53"/>
      <c r="QB87" s="53"/>
      <c r="QC87" s="53"/>
      <c r="QD87" s="53"/>
      <c r="QE87" s="53"/>
      <c r="QF87" s="53"/>
      <c r="QG87" s="53"/>
      <c r="QH87" s="53"/>
      <c r="QI87" s="53"/>
      <c r="QJ87" s="53"/>
      <c r="QK87" s="53"/>
      <c r="QL87" s="53"/>
      <c r="QM87" s="53"/>
      <c r="QN87" s="53"/>
      <c r="QO87" s="53"/>
      <c r="QP87" s="53"/>
      <c r="QQ87" s="53"/>
      <c r="QR87" s="53"/>
      <c r="QS87" s="53"/>
      <c r="QT87" s="53"/>
      <c r="QU87" s="53"/>
      <c r="QV87" s="53"/>
      <c r="QW87" s="53"/>
      <c r="QX87" s="53"/>
      <c r="QY87" s="53"/>
      <c r="QZ87" s="53"/>
      <c r="RA87" s="53"/>
      <c r="RB87" s="53"/>
      <c r="RC87" s="53"/>
      <c r="RD87" s="53"/>
      <c r="RE87" s="53"/>
      <c r="RF87" s="53"/>
      <c r="RG87" s="53"/>
      <c r="RH87" s="53"/>
      <c r="RI87" s="53"/>
      <c r="RJ87" s="53"/>
      <c r="RK87" s="53"/>
      <c r="RL87" s="53"/>
      <c r="RM87" s="53"/>
      <c r="RN87" s="53"/>
      <c r="RO87" s="53"/>
      <c r="RP87" s="53"/>
      <c r="RQ87" s="53"/>
      <c r="RR87" s="53"/>
      <c r="RS87" s="53"/>
      <c r="RT87" s="53"/>
      <c r="RU87" s="53"/>
      <c r="RV87" s="53"/>
      <c r="RW87" s="53"/>
      <c r="RX87" s="53"/>
      <c r="RY87" s="53"/>
      <c r="RZ87" s="53"/>
      <c r="SA87" s="53"/>
      <c r="SB87" s="53"/>
      <c r="SC87" s="53"/>
      <c r="SD87" s="53"/>
      <c r="SE87" s="53"/>
      <c r="SF87" s="53"/>
      <c r="SG87" s="53"/>
      <c r="SH87" s="53"/>
      <c r="SI87" s="53"/>
      <c r="SJ87" s="53"/>
      <c r="SK87" s="53"/>
      <c r="SL87" s="53"/>
      <c r="SM87" s="53"/>
      <c r="SN87" s="53"/>
      <c r="SO87" s="53"/>
      <c r="SP87" s="53"/>
      <c r="SQ87" s="53"/>
      <c r="SR87" s="53"/>
      <c r="SS87" s="53"/>
      <c r="ST87" s="53"/>
      <c r="SU87" s="53"/>
      <c r="SV87" s="53"/>
      <c r="SW87" s="53"/>
      <c r="SX87" s="53"/>
      <c r="SY87" s="53"/>
      <c r="SZ87" s="53"/>
      <c r="TA87" s="53"/>
      <c r="TB87" s="53"/>
      <c r="TC87" s="53"/>
      <c r="TD87" s="53"/>
      <c r="TE87" s="53"/>
      <c r="TF87" s="53"/>
      <c r="TG87" s="53"/>
      <c r="TH87" s="53"/>
      <c r="TI87" s="53"/>
      <c r="TJ87" s="53"/>
      <c r="TK87" s="53"/>
      <c r="TL87" s="53"/>
      <c r="TM87" s="53"/>
      <c r="TN87" s="53"/>
      <c r="TO87" s="53"/>
      <c r="TP87" s="53"/>
      <c r="TQ87" s="53"/>
      <c r="TR87" s="53"/>
      <c r="TS87" s="53"/>
      <c r="TT87" s="53"/>
      <c r="TU87" s="53"/>
      <c r="TV87" s="53"/>
      <c r="TW87" s="53"/>
      <c r="TX87" s="53"/>
      <c r="TY87" s="53"/>
      <c r="TZ87" s="53"/>
      <c r="UA87" s="53"/>
      <c r="UB87" s="53"/>
      <c r="UC87" s="53"/>
      <c r="UD87" s="53"/>
      <c r="UE87" s="53"/>
      <c r="UF87" s="53"/>
      <c r="UG87" s="53"/>
      <c r="UH87" s="53"/>
      <c r="UI87" s="53"/>
      <c r="UJ87" s="53"/>
      <c r="UK87" s="53"/>
      <c r="UL87" s="53"/>
      <c r="UM87" s="53"/>
      <c r="UN87" s="53"/>
      <c r="UO87" s="53"/>
      <c r="UP87" s="53"/>
      <c r="UQ87" s="53"/>
      <c r="UR87" s="53"/>
      <c r="US87" s="53"/>
      <c r="UT87" s="53"/>
      <c r="UU87" s="53"/>
      <c r="UV87" s="53"/>
      <c r="UW87" s="53"/>
      <c r="UX87" s="53"/>
      <c r="UY87" s="53"/>
      <c r="UZ87" s="53"/>
      <c r="VA87" s="53"/>
      <c r="VB87" s="53"/>
      <c r="VC87" s="53"/>
      <c r="VD87" s="53"/>
      <c r="VE87" s="53"/>
      <c r="VF87" s="53"/>
      <c r="VG87" s="53"/>
      <c r="VH87" s="53"/>
      <c r="VI87" s="53"/>
      <c r="VJ87" s="53"/>
      <c r="VK87" s="53"/>
      <c r="VL87" s="53"/>
      <c r="VM87" s="53"/>
      <c r="VN87" s="53"/>
      <c r="VO87" s="53"/>
      <c r="VP87" s="53"/>
      <c r="VQ87" s="53"/>
      <c r="VR87" s="53"/>
      <c r="VS87" s="53"/>
      <c r="VT87" s="53"/>
      <c r="VU87" s="53"/>
      <c r="VV87" s="53"/>
      <c r="VW87" s="53"/>
      <c r="VX87" s="53"/>
      <c r="VY87" s="53"/>
      <c r="VZ87" s="53"/>
      <c r="WA87" s="53"/>
      <c r="WB87" s="53"/>
      <c r="WC87" s="53"/>
      <c r="WD87" s="53"/>
      <c r="WE87" s="53"/>
      <c r="WF87" s="53"/>
      <c r="WG87" s="53"/>
      <c r="WH87" s="53"/>
      <c r="WI87" s="53"/>
      <c r="WJ87" s="53"/>
      <c r="WK87" s="53"/>
      <c r="WL87" s="53"/>
      <c r="WM87" s="53"/>
      <c r="WN87" s="53"/>
      <c r="WO87" s="53"/>
      <c r="WP87" s="53"/>
      <c r="WQ87" s="53"/>
      <c r="WR87" s="53"/>
      <c r="WS87" s="53"/>
      <c r="WT87" s="53"/>
      <c r="WU87" s="53"/>
      <c r="WV87" s="53"/>
      <c r="WW87" s="53"/>
      <c r="WX87" s="53"/>
      <c r="WY87" s="53"/>
      <c r="WZ87" s="53"/>
      <c r="XA87" s="53"/>
      <c r="XB87" s="53"/>
      <c r="XC87" s="53"/>
      <c r="XD87" s="53"/>
      <c r="XE87" s="53"/>
      <c r="XF87" s="53"/>
      <c r="XG87" s="53"/>
      <c r="XH87" s="53"/>
      <c r="XI87" s="53"/>
      <c r="XJ87" s="53"/>
      <c r="XK87" s="53"/>
      <c r="XL87" s="53"/>
      <c r="XM87" s="53"/>
      <c r="XN87" s="53"/>
      <c r="XO87" s="53"/>
      <c r="XP87" s="53"/>
      <c r="XQ87" s="53"/>
      <c r="XR87" s="53"/>
      <c r="XS87" s="53"/>
      <c r="XT87" s="53"/>
      <c r="XU87" s="53"/>
      <c r="XV87" s="53"/>
      <c r="XW87" s="53"/>
      <c r="XX87" s="53"/>
      <c r="XY87" s="53"/>
      <c r="XZ87" s="53"/>
      <c r="YA87" s="53"/>
      <c r="YB87" s="53"/>
      <c r="YC87" s="53"/>
      <c r="YD87" s="53"/>
      <c r="YE87" s="53"/>
      <c r="YF87" s="53"/>
      <c r="YG87" s="53"/>
      <c r="YH87" s="53"/>
      <c r="YI87" s="53"/>
      <c r="YJ87" s="53"/>
      <c r="YK87" s="53"/>
      <c r="YL87" s="53"/>
      <c r="YM87" s="53"/>
      <c r="YN87" s="53"/>
      <c r="YO87" s="53"/>
      <c r="YP87" s="53"/>
      <c r="YQ87" s="53"/>
      <c r="YR87" s="53"/>
      <c r="YS87" s="53"/>
      <c r="YT87" s="53"/>
      <c r="YU87" s="53"/>
      <c r="YV87" s="53"/>
      <c r="YW87" s="53"/>
      <c r="YX87" s="53"/>
      <c r="YY87" s="53"/>
      <c r="YZ87" s="53"/>
      <c r="ZA87" s="53"/>
      <c r="ZB87" s="53"/>
      <c r="ZC87" s="53"/>
      <c r="ZD87" s="53"/>
    </row>
    <row r="88" spans="1:680" s="61" customFormat="1" x14ac:dyDescent="0.2">
      <c r="A88" s="38">
        <v>229</v>
      </c>
      <c r="B88" s="38" t="s">
        <v>38</v>
      </c>
      <c r="C88" s="208">
        <v>2016</v>
      </c>
      <c r="D88" s="209" t="s">
        <v>1305</v>
      </c>
      <c r="E88" s="274" t="s">
        <v>1299</v>
      </c>
      <c r="F88" s="83" t="s">
        <v>39</v>
      </c>
      <c r="G88" s="38" t="s">
        <v>61</v>
      </c>
      <c r="H88" s="79" t="s">
        <v>61</v>
      </c>
      <c r="I88" s="38" t="s">
        <v>45</v>
      </c>
      <c r="J88" s="38" t="s">
        <v>45</v>
      </c>
      <c r="K88" s="209" t="s">
        <v>61</v>
      </c>
      <c r="L88" s="79" t="s">
        <v>61</v>
      </c>
      <c r="M88" s="209" t="s">
        <v>61</v>
      </c>
      <c r="N88" s="209" t="s">
        <v>42</v>
      </c>
      <c r="O88" s="209" t="s">
        <v>42</v>
      </c>
      <c r="P88" s="209">
        <v>60</v>
      </c>
      <c r="Q88" s="209" t="s">
        <v>43</v>
      </c>
      <c r="R88" s="217">
        <v>57</v>
      </c>
      <c r="S88" s="217">
        <v>60</v>
      </c>
      <c r="T88" s="217" t="s">
        <v>1446</v>
      </c>
      <c r="U88" s="217">
        <v>2017</v>
      </c>
      <c r="V88" s="38">
        <v>3</v>
      </c>
      <c r="W88" s="209">
        <v>3</v>
      </c>
      <c r="X88" s="209">
        <v>0</v>
      </c>
      <c r="Y88" s="209" t="s">
        <v>61</v>
      </c>
      <c r="Z88" s="30" t="s">
        <v>58</v>
      </c>
      <c r="AA88" s="210" t="s">
        <v>59</v>
      </c>
      <c r="AB88" s="79" t="s">
        <v>58</v>
      </c>
      <c r="AC88" s="38"/>
      <c r="AD88" s="79" t="s">
        <v>58</v>
      </c>
      <c r="AE88" s="79" t="s">
        <v>59</v>
      </c>
      <c r="AF88" s="79" t="s">
        <v>59</v>
      </c>
      <c r="AG88" s="79" t="s">
        <v>59</v>
      </c>
      <c r="AH88" s="79" t="s">
        <v>1129</v>
      </c>
      <c r="AI88" s="209" t="s">
        <v>58</v>
      </c>
      <c r="AJ88" s="79" t="s">
        <v>58</v>
      </c>
      <c r="AK88" s="308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  <c r="IV88" s="56"/>
      <c r="IW88" s="56"/>
      <c r="IX88" s="56"/>
      <c r="IY88" s="56"/>
      <c r="IZ88" s="56"/>
      <c r="JA88" s="56"/>
      <c r="JB88" s="56"/>
      <c r="JC88" s="56"/>
      <c r="JD88" s="56"/>
      <c r="JE88" s="56"/>
      <c r="JF88" s="56"/>
      <c r="JG88" s="56"/>
      <c r="JH88" s="56"/>
      <c r="JI88" s="56"/>
      <c r="JJ88" s="56"/>
      <c r="JK88" s="56"/>
      <c r="JL88" s="56"/>
      <c r="JM88" s="56"/>
      <c r="JN88" s="56"/>
      <c r="JO88" s="56"/>
      <c r="JP88" s="56"/>
      <c r="JQ88" s="56"/>
      <c r="JR88" s="56"/>
      <c r="JS88" s="56"/>
      <c r="JT88" s="56"/>
      <c r="JU88" s="56"/>
      <c r="JV88" s="56"/>
      <c r="JW88" s="56"/>
      <c r="JX88" s="56"/>
      <c r="JY88" s="56"/>
      <c r="JZ88" s="56"/>
      <c r="KA88" s="56"/>
      <c r="KB88" s="56"/>
      <c r="KC88" s="56"/>
      <c r="KD88" s="56"/>
      <c r="KE88" s="56"/>
      <c r="KF88" s="56"/>
      <c r="KG88" s="56"/>
      <c r="KH88" s="56"/>
      <c r="KI88" s="56"/>
      <c r="KJ88" s="56"/>
      <c r="KK88" s="56"/>
      <c r="KL88" s="56"/>
      <c r="KM88" s="56"/>
      <c r="KN88" s="56"/>
      <c r="KO88" s="56"/>
      <c r="KP88" s="56"/>
      <c r="KQ88" s="56"/>
      <c r="KR88" s="56"/>
      <c r="KS88" s="56"/>
      <c r="KT88" s="56"/>
      <c r="KU88" s="56"/>
      <c r="KV88" s="56"/>
      <c r="KW88" s="56"/>
      <c r="KX88" s="56"/>
      <c r="KY88" s="56"/>
      <c r="KZ88" s="56"/>
      <c r="LA88" s="56"/>
      <c r="LB88" s="56"/>
      <c r="LC88" s="56"/>
      <c r="LD88" s="56"/>
      <c r="LE88" s="56"/>
      <c r="LF88" s="56"/>
      <c r="LG88" s="56"/>
      <c r="LH88" s="56"/>
      <c r="LI88" s="56"/>
      <c r="LJ88" s="56"/>
      <c r="LK88" s="56"/>
      <c r="LL88" s="56"/>
      <c r="LM88" s="56"/>
      <c r="LN88" s="56"/>
      <c r="LO88" s="56"/>
      <c r="LP88" s="56"/>
      <c r="LQ88" s="56"/>
      <c r="LR88" s="56"/>
      <c r="LS88" s="56"/>
      <c r="LT88" s="56"/>
      <c r="LU88" s="56"/>
      <c r="LV88" s="56"/>
      <c r="LW88" s="56"/>
      <c r="LX88" s="56"/>
      <c r="LY88" s="56"/>
      <c r="LZ88" s="56"/>
      <c r="MA88" s="56"/>
      <c r="MB88" s="56"/>
      <c r="MC88" s="56"/>
      <c r="MD88" s="56"/>
      <c r="ME88" s="56"/>
      <c r="MF88" s="56"/>
      <c r="MG88" s="56"/>
      <c r="MH88" s="56"/>
      <c r="MI88" s="56"/>
      <c r="MJ88" s="56"/>
      <c r="MK88" s="56"/>
      <c r="ML88" s="56"/>
      <c r="MM88" s="56"/>
      <c r="MN88" s="56"/>
      <c r="MO88" s="56"/>
      <c r="MP88" s="56"/>
      <c r="MQ88" s="56"/>
      <c r="MR88" s="56"/>
      <c r="MS88" s="56"/>
      <c r="MT88" s="56"/>
      <c r="MU88" s="56"/>
      <c r="MV88" s="56"/>
      <c r="MW88" s="56"/>
      <c r="MX88" s="56"/>
      <c r="MY88" s="56"/>
      <c r="MZ88" s="56"/>
      <c r="NA88" s="56"/>
      <c r="NB88" s="56"/>
      <c r="NC88" s="56"/>
      <c r="ND88" s="56"/>
      <c r="NE88" s="56"/>
      <c r="NF88" s="56"/>
      <c r="NG88" s="56"/>
      <c r="NH88" s="56"/>
      <c r="NI88" s="56"/>
      <c r="NJ88" s="56"/>
      <c r="NK88" s="56"/>
      <c r="NL88" s="56"/>
      <c r="NM88" s="56"/>
      <c r="NN88" s="56"/>
      <c r="NO88" s="56"/>
      <c r="NP88" s="56"/>
      <c r="NQ88" s="56"/>
      <c r="NR88" s="56"/>
      <c r="NS88" s="56"/>
      <c r="NT88" s="56"/>
      <c r="NU88" s="56"/>
      <c r="NV88" s="56"/>
      <c r="NW88" s="56"/>
      <c r="NX88" s="56"/>
      <c r="NY88" s="56"/>
      <c r="NZ88" s="56"/>
      <c r="OA88" s="56"/>
      <c r="OB88" s="56"/>
      <c r="OC88" s="56"/>
      <c r="OD88" s="56"/>
      <c r="OE88" s="56"/>
      <c r="OF88" s="56"/>
      <c r="OG88" s="56"/>
      <c r="OH88" s="56"/>
      <c r="OI88" s="56"/>
      <c r="OJ88" s="56"/>
      <c r="OK88" s="56"/>
      <c r="OL88" s="56"/>
      <c r="OM88" s="56"/>
      <c r="ON88" s="56"/>
      <c r="OO88" s="56"/>
      <c r="OP88" s="56"/>
      <c r="OQ88" s="56"/>
      <c r="OR88" s="56"/>
      <c r="OS88" s="56"/>
      <c r="OT88" s="56"/>
      <c r="OU88" s="56"/>
      <c r="OV88" s="56"/>
      <c r="OW88" s="56"/>
      <c r="OX88" s="56"/>
      <c r="OY88" s="56"/>
      <c r="OZ88" s="56"/>
      <c r="PA88" s="56"/>
      <c r="PB88" s="56"/>
      <c r="PC88" s="56"/>
      <c r="PD88" s="56"/>
      <c r="PE88" s="56"/>
      <c r="PF88" s="56"/>
      <c r="PG88" s="56"/>
      <c r="PH88" s="56"/>
      <c r="PI88" s="56"/>
      <c r="PJ88" s="56"/>
      <c r="PK88" s="56"/>
      <c r="PL88" s="56"/>
      <c r="PM88" s="56"/>
      <c r="PN88" s="56"/>
      <c r="PO88" s="56"/>
      <c r="PP88" s="56"/>
      <c r="PQ88" s="56"/>
      <c r="PR88" s="56"/>
      <c r="PS88" s="56"/>
      <c r="PT88" s="56"/>
      <c r="PU88" s="56"/>
      <c r="PV88" s="56"/>
      <c r="PW88" s="56"/>
      <c r="PX88" s="56"/>
      <c r="PY88" s="56"/>
      <c r="PZ88" s="56"/>
      <c r="QA88" s="56"/>
      <c r="QB88" s="56"/>
      <c r="QC88" s="56"/>
      <c r="QD88" s="56"/>
      <c r="QE88" s="56"/>
      <c r="QF88" s="56"/>
      <c r="QG88" s="56"/>
      <c r="QH88" s="56"/>
      <c r="QI88" s="56"/>
      <c r="QJ88" s="56"/>
      <c r="QK88" s="56"/>
      <c r="QL88" s="56"/>
      <c r="QM88" s="56"/>
      <c r="QN88" s="56"/>
      <c r="QO88" s="56"/>
      <c r="QP88" s="56"/>
      <c r="QQ88" s="56"/>
      <c r="QR88" s="56"/>
      <c r="QS88" s="56"/>
      <c r="QT88" s="56"/>
      <c r="QU88" s="56"/>
      <c r="QV88" s="56"/>
      <c r="QW88" s="56"/>
      <c r="QX88" s="56"/>
      <c r="QY88" s="56"/>
      <c r="QZ88" s="56"/>
      <c r="RA88" s="56"/>
      <c r="RB88" s="56"/>
      <c r="RC88" s="56"/>
      <c r="RD88" s="56"/>
      <c r="RE88" s="56"/>
      <c r="RF88" s="56"/>
      <c r="RG88" s="56"/>
      <c r="RH88" s="56"/>
      <c r="RI88" s="56"/>
      <c r="RJ88" s="56"/>
      <c r="RK88" s="56"/>
      <c r="RL88" s="56"/>
      <c r="RM88" s="56"/>
      <c r="RN88" s="56"/>
      <c r="RO88" s="56"/>
      <c r="RP88" s="56"/>
      <c r="RQ88" s="56"/>
      <c r="RR88" s="56"/>
      <c r="RS88" s="56"/>
      <c r="RT88" s="56"/>
      <c r="RU88" s="56"/>
      <c r="RV88" s="56"/>
      <c r="RW88" s="56"/>
      <c r="RX88" s="56"/>
      <c r="RY88" s="56"/>
      <c r="RZ88" s="56"/>
      <c r="SA88" s="56"/>
      <c r="SB88" s="56"/>
      <c r="SC88" s="56"/>
      <c r="SD88" s="56"/>
      <c r="SE88" s="56"/>
      <c r="SF88" s="56"/>
      <c r="SG88" s="56"/>
      <c r="SH88" s="56"/>
      <c r="SI88" s="56"/>
      <c r="SJ88" s="56"/>
      <c r="SK88" s="56"/>
      <c r="SL88" s="56"/>
      <c r="SM88" s="56"/>
      <c r="SN88" s="56"/>
      <c r="SO88" s="56"/>
      <c r="SP88" s="56"/>
      <c r="SQ88" s="56"/>
      <c r="SR88" s="56"/>
      <c r="SS88" s="56"/>
      <c r="ST88" s="56"/>
      <c r="SU88" s="56"/>
      <c r="SV88" s="56"/>
      <c r="SW88" s="56"/>
      <c r="SX88" s="56"/>
      <c r="SY88" s="56"/>
      <c r="SZ88" s="56"/>
      <c r="TA88" s="56"/>
      <c r="TB88" s="56"/>
      <c r="TC88" s="56"/>
      <c r="TD88" s="56"/>
      <c r="TE88" s="56"/>
      <c r="TF88" s="56"/>
      <c r="TG88" s="56"/>
      <c r="TH88" s="56"/>
      <c r="TI88" s="56"/>
      <c r="TJ88" s="56"/>
      <c r="TK88" s="56"/>
      <c r="TL88" s="56"/>
      <c r="TM88" s="56"/>
      <c r="TN88" s="56"/>
      <c r="TO88" s="56"/>
      <c r="TP88" s="56"/>
      <c r="TQ88" s="56"/>
      <c r="TR88" s="56"/>
      <c r="TS88" s="56"/>
      <c r="TT88" s="56"/>
      <c r="TU88" s="56"/>
      <c r="TV88" s="56"/>
      <c r="TW88" s="56"/>
      <c r="TX88" s="56"/>
      <c r="TY88" s="56"/>
      <c r="TZ88" s="56"/>
      <c r="UA88" s="56"/>
      <c r="UB88" s="56"/>
      <c r="UC88" s="56"/>
      <c r="UD88" s="56"/>
      <c r="UE88" s="56"/>
      <c r="UF88" s="56"/>
      <c r="UG88" s="56"/>
      <c r="UH88" s="56"/>
      <c r="UI88" s="56"/>
      <c r="UJ88" s="56"/>
      <c r="UK88" s="56"/>
      <c r="UL88" s="56"/>
      <c r="UM88" s="56"/>
      <c r="UN88" s="56"/>
      <c r="UO88" s="56"/>
      <c r="UP88" s="56"/>
      <c r="UQ88" s="56"/>
      <c r="UR88" s="56"/>
      <c r="US88" s="56"/>
      <c r="UT88" s="56"/>
      <c r="UU88" s="56"/>
      <c r="UV88" s="56"/>
      <c r="UW88" s="56"/>
      <c r="UX88" s="56"/>
      <c r="UY88" s="56"/>
      <c r="UZ88" s="56"/>
      <c r="VA88" s="56"/>
      <c r="VB88" s="56"/>
      <c r="VC88" s="56"/>
      <c r="VD88" s="56"/>
      <c r="VE88" s="56"/>
      <c r="VF88" s="56"/>
      <c r="VG88" s="56"/>
      <c r="VH88" s="56"/>
      <c r="VI88" s="56"/>
      <c r="VJ88" s="56"/>
      <c r="VK88" s="56"/>
      <c r="VL88" s="56"/>
      <c r="VM88" s="56"/>
      <c r="VN88" s="56"/>
      <c r="VO88" s="56"/>
      <c r="VP88" s="56"/>
      <c r="VQ88" s="56"/>
      <c r="VR88" s="56"/>
      <c r="VS88" s="56"/>
      <c r="VT88" s="56"/>
      <c r="VU88" s="56"/>
      <c r="VV88" s="56"/>
      <c r="VW88" s="56"/>
      <c r="VX88" s="56"/>
      <c r="VY88" s="56"/>
      <c r="VZ88" s="56"/>
      <c r="WA88" s="56"/>
      <c r="WB88" s="56"/>
      <c r="WC88" s="56"/>
      <c r="WD88" s="56"/>
      <c r="WE88" s="56"/>
      <c r="WF88" s="56"/>
      <c r="WG88" s="56"/>
      <c r="WH88" s="56"/>
      <c r="WI88" s="56"/>
      <c r="WJ88" s="56"/>
      <c r="WK88" s="56"/>
      <c r="WL88" s="56"/>
      <c r="WM88" s="56"/>
      <c r="WN88" s="56"/>
      <c r="WO88" s="56"/>
      <c r="WP88" s="56"/>
      <c r="WQ88" s="56"/>
      <c r="WR88" s="56"/>
      <c r="WS88" s="56"/>
      <c r="WT88" s="56"/>
      <c r="WU88" s="56"/>
      <c r="WV88" s="56"/>
      <c r="WW88" s="56"/>
      <c r="WX88" s="56"/>
      <c r="WY88" s="56"/>
      <c r="WZ88" s="56"/>
      <c r="XA88" s="56"/>
      <c r="XB88" s="56"/>
      <c r="XC88" s="56"/>
      <c r="XD88" s="56"/>
      <c r="XE88" s="56"/>
      <c r="XF88" s="56"/>
      <c r="XG88" s="56"/>
      <c r="XH88" s="56"/>
      <c r="XI88" s="56"/>
      <c r="XJ88" s="56"/>
      <c r="XK88" s="56"/>
      <c r="XL88" s="56"/>
      <c r="XM88" s="56"/>
      <c r="XN88" s="56"/>
      <c r="XO88" s="56"/>
      <c r="XP88" s="56"/>
      <c r="XQ88" s="56"/>
      <c r="XR88" s="56"/>
      <c r="XS88" s="56"/>
      <c r="XT88" s="56"/>
      <c r="XU88" s="56"/>
      <c r="XV88" s="56"/>
      <c r="XW88" s="56"/>
      <c r="XX88" s="56"/>
      <c r="XY88" s="56"/>
      <c r="XZ88" s="56"/>
      <c r="YA88" s="56"/>
      <c r="YB88" s="56"/>
      <c r="YC88" s="56"/>
      <c r="YD88" s="56"/>
      <c r="YE88" s="56"/>
      <c r="YF88" s="56"/>
      <c r="YG88" s="56"/>
      <c r="YH88" s="56"/>
      <c r="YI88" s="56"/>
      <c r="YJ88" s="56"/>
      <c r="YK88" s="56"/>
      <c r="YL88" s="56"/>
      <c r="YM88" s="56"/>
      <c r="YN88" s="56"/>
      <c r="YO88" s="56"/>
      <c r="YP88" s="56"/>
      <c r="YQ88" s="56"/>
      <c r="YR88" s="56"/>
      <c r="YS88" s="56"/>
      <c r="YT88" s="56"/>
      <c r="YU88" s="56"/>
      <c r="YV88" s="56"/>
      <c r="YW88" s="56"/>
      <c r="YX88" s="56"/>
      <c r="YY88" s="56"/>
      <c r="YZ88" s="56"/>
      <c r="ZA88" s="56"/>
      <c r="ZB88" s="56"/>
      <c r="ZC88" s="56"/>
      <c r="ZD88" s="56"/>
    </row>
    <row r="89" spans="1:680" s="57" customFormat="1" x14ac:dyDescent="0.2">
      <c r="A89" s="37">
        <v>231</v>
      </c>
      <c r="B89" s="37" t="s">
        <v>38</v>
      </c>
      <c r="C89" s="103">
        <v>2016</v>
      </c>
      <c r="D89" s="80" t="s">
        <v>1305</v>
      </c>
      <c r="E89" s="275" t="s">
        <v>1299</v>
      </c>
      <c r="F89" s="34" t="s">
        <v>40</v>
      </c>
      <c r="G89" s="80" t="s">
        <v>61</v>
      </c>
      <c r="H89" s="80" t="s">
        <v>61</v>
      </c>
      <c r="I89" s="234" t="s">
        <v>61</v>
      </c>
      <c r="J89" s="234" t="s">
        <v>61</v>
      </c>
      <c r="K89" s="80" t="s">
        <v>61</v>
      </c>
      <c r="L89" s="234" t="s">
        <v>61</v>
      </c>
      <c r="M89" s="80" t="s">
        <v>61</v>
      </c>
      <c r="N89" s="80" t="s">
        <v>61</v>
      </c>
      <c r="O89" s="80" t="s">
        <v>61</v>
      </c>
      <c r="P89" s="80">
        <v>60</v>
      </c>
      <c r="Q89" s="80" t="s">
        <v>43</v>
      </c>
      <c r="R89" s="216">
        <v>168</v>
      </c>
      <c r="S89" s="216">
        <v>180</v>
      </c>
      <c r="T89" s="216" t="s">
        <v>1447</v>
      </c>
      <c r="U89" s="216">
        <v>2017</v>
      </c>
      <c r="V89" s="80">
        <v>3</v>
      </c>
      <c r="W89" s="80">
        <v>3</v>
      </c>
      <c r="X89" s="80" t="s">
        <v>61</v>
      </c>
      <c r="Y89" s="80" t="s">
        <v>61</v>
      </c>
      <c r="Z89" s="80" t="s">
        <v>59</v>
      </c>
      <c r="AA89" s="104" t="s">
        <v>59</v>
      </c>
      <c r="AB89" s="104" t="s">
        <v>58</v>
      </c>
      <c r="AC89" s="37"/>
      <c r="AD89" s="80" t="s">
        <v>59</v>
      </c>
      <c r="AE89" s="80" t="s">
        <v>59</v>
      </c>
      <c r="AF89" s="86" t="s">
        <v>59</v>
      </c>
      <c r="AG89" s="86" t="s">
        <v>59</v>
      </c>
      <c r="AH89" s="80" t="s">
        <v>1129</v>
      </c>
      <c r="AI89" s="80" t="s">
        <v>58</v>
      </c>
      <c r="AJ89" s="80" t="s">
        <v>58</v>
      </c>
      <c r="AK89" s="30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3"/>
      <c r="DQ89" s="53"/>
      <c r="DR89" s="53"/>
      <c r="DS89" s="53"/>
      <c r="DT89" s="53"/>
      <c r="DU89" s="53"/>
      <c r="DV89" s="53"/>
      <c r="DW89" s="53"/>
      <c r="DX89" s="53"/>
      <c r="DY89" s="53"/>
      <c r="DZ89" s="53"/>
      <c r="EA89" s="53"/>
      <c r="EB89" s="53"/>
      <c r="EC89" s="53"/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3"/>
      <c r="EO89" s="53"/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3"/>
      <c r="FF89" s="53"/>
      <c r="FG89" s="53"/>
      <c r="FH89" s="53"/>
      <c r="FI89" s="53"/>
      <c r="FJ89" s="53"/>
      <c r="FK89" s="53"/>
      <c r="FL89" s="53"/>
      <c r="FM89" s="53"/>
      <c r="FN89" s="53"/>
      <c r="FO89" s="53"/>
      <c r="FP89" s="53"/>
      <c r="FQ89" s="53"/>
      <c r="FR89" s="53"/>
      <c r="FS89" s="53"/>
      <c r="FT89" s="53"/>
      <c r="FU89" s="53"/>
      <c r="FV89" s="53"/>
      <c r="FW89" s="53"/>
      <c r="FX89" s="53"/>
      <c r="FY89" s="53"/>
      <c r="FZ89" s="53"/>
      <c r="GA89" s="53"/>
      <c r="GB89" s="53"/>
      <c r="GC89" s="53"/>
      <c r="GD89" s="53"/>
      <c r="GE89" s="53"/>
      <c r="GF89" s="53"/>
      <c r="GG89" s="53"/>
      <c r="GH89" s="53"/>
      <c r="GI89" s="53"/>
      <c r="GJ89" s="53"/>
      <c r="GK89" s="53"/>
      <c r="GL89" s="53"/>
      <c r="GM89" s="53"/>
      <c r="GN89" s="53"/>
      <c r="GO89" s="53"/>
      <c r="GP89" s="53"/>
      <c r="GQ89" s="53"/>
      <c r="GR89" s="53"/>
      <c r="GS89" s="53"/>
      <c r="GT89" s="53"/>
      <c r="GU89" s="53"/>
      <c r="GV89" s="53"/>
      <c r="GW89" s="53"/>
      <c r="GX89" s="53"/>
      <c r="GY89" s="53"/>
      <c r="GZ89" s="53"/>
      <c r="HA89" s="53"/>
      <c r="HB89" s="53"/>
      <c r="HC89" s="53"/>
      <c r="HD89" s="53"/>
      <c r="HE89" s="53"/>
      <c r="HF89" s="53"/>
      <c r="HG89" s="53"/>
      <c r="HH89" s="53"/>
      <c r="HI89" s="53"/>
      <c r="HJ89" s="53"/>
      <c r="HK89" s="53"/>
      <c r="HL89" s="53"/>
      <c r="HM89" s="53"/>
      <c r="HN89" s="53"/>
      <c r="HO89" s="53"/>
      <c r="HP89" s="53"/>
      <c r="HQ89" s="53"/>
      <c r="HR89" s="53"/>
      <c r="HS89" s="53"/>
      <c r="HT89" s="53"/>
      <c r="HU89" s="53"/>
      <c r="HV89" s="53"/>
      <c r="HW89" s="53"/>
      <c r="HX89" s="53"/>
      <c r="HY89" s="53"/>
      <c r="HZ89" s="53"/>
      <c r="IA89" s="53"/>
      <c r="IB89" s="53"/>
      <c r="IC89" s="53"/>
      <c r="ID89" s="53"/>
      <c r="IE89" s="53"/>
      <c r="IF89" s="53"/>
      <c r="IG89" s="53"/>
      <c r="IH89" s="53"/>
      <c r="II89" s="53"/>
      <c r="IJ89" s="53"/>
      <c r="IK89" s="53"/>
      <c r="IL89" s="53"/>
      <c r="IM89" s="53"/>
      <c r="IN89" s="53"/>
      <c r="IO89" s="53"/>
      <c r="IP89" s="53"/>
      <c r="IQ89" s="53"/>
      <c r="IR89" s="53"/>
      <c r="IS89" s="53"/>
      <c r="IT89" s="53"/>
      <c r="IU89" s="53"/>
      <c r="IV89" s="53"/>
      <c r="IW89" s="53"/>
      <c r="IX89" s="53"/>
      <c r="IY89" s="53"/>
      <c r="IZ89" s="53"/>
      <c r="JA89" s="53"/>
      <c r="JB89" s="53"/>
      <c r="JC89" s="53"/>
      <c r="JD89" s="53"/>
      <c r="JE89" s="53"/>
      <c r="JF89" s="53"/>
      <c r="JG89" s="53"/>
      <c r="JH89" s="53"/>
      <c r="JI89" s="53"/>
      <c r="JJ89" s="53"/>
      <c r="JK89" s="53"/>
      <c r="JL89" s="53"/>
      <c r="JM89" s="53"/>
      <c r="JN89" s="53"/>
      <c r="JO89" s="53"/>
      <c r="JP89" s="53"/>
      <c r="JQ89" s="53"/>
      <c r="JR89" s="53"/>
      <c r="JS89" s="53"/>
      <c r="JT89" s="53"/>
      <c r="JU89" s="53"/>
      <c r="JV89" s="53"/>
      <c r="JW89" s="53"/>
      <c r="JX89" s="53"/>
      <c r="JY89" s="53"/>
      <c r="JZ89" s="53"/>
      <c r="KA89" s="53"/>
      <c r="KB89" s="53"/>
      <c r="KC89" s="53"/>
      <c r="KD89" s="53"/>
      <c r="KE89" s="53"/>
      <c r="KF89" s="53"/>
      <c r="KG89" s="53"/>
      <c r="KH89" s="53"/>
      <c r="KI89" s="53"/>
      <c r="KJ89" s="53"/>
      <c r="KK89" s="53"/>
      <c r="KL89" s="53"/>
      <c r="KM89" s="53"/>
      <c r="KN89" s="53"/>
      <c r="KO89" s="53"/>
      <c r="KP89" s="53"/>
      <c r="KQ89" s="53"/>
      <c r="KR89" s="53"/>
      <c r="KS89" s="53"/>
      <c r="KT89" s="53"/>
      <c r="KU89" s="53"/>
      <c r="KV89" s="53"/>
      <c r="KW89" s="53"/>
      <c r="KX89" s="53"/>
      <c r="KY89" s="53"/>
      <c r="KZ89" s="53"/>
      <c r="LA89" s="53"/>
      <c r="LB89" s="53"/>
      <c r="LC89" s="53"/>
      <c r="LD89" s="53"/>
      <c r="LE89" s="53"/>
      <c r="LF89" s="53"/>
      <c r="LG89" s="53"/>
      <c r="LH89" s="53"/>
      <c r="LI89" s="53"/>
      <c r="LJ89" s="53"/>
      <c r="LK89" s="53"/>
      <c r="LL89" s="53"/>
      <c r="LM89" s="53"/>
      <c r="LN89" s="53"/>
      <c r="LO89" s="53"/>
      <c r="LP89" s="53"/>
      <c r="LQ89" s="53"/>
      <c r="LR89" s="53"/>
      <c r="LS89" s="53"/>
      <c r="LT89" s="53"/>
      <c r="LU89" s="53"/>
      <c r="LV89" s="53"/>
      <c r="LW89" s="53"/>
      <c r="LX89" s="53"/>
      <c r="LY89" s="53"/>
      <c r="LZ89" s="53"/>
      <c r="MA89" s="53"/>
      <c r="MB89" s="53"/>
      <c r="MC89" s="53"/>
      <c r="MD89" s="53"/>
      <c r="ME89" s="53"/>
      <c r="MF89" s="53"/>
      <c r="MG89" s="53"/>
      <c r="MH89" s="53"/>
      <c r="MI89" s="53"/>
      <c r="MJ89" s="53"/>
      <c r="MK89" s="53"/>
      <c r="ML89" s="53"/>
      <c r="MM89" s="53"/>
      <c r="MN89" s="53"/>
      <c r="MO89" s="53"/>
      <c r="MP89" s="53"/>
      <c r="MQ89" s="53"/>
      <c r="MR89" s="53"/>
      <c r="MS89" s="53"/>
      <c r="MT89" s="53"/>
      <c r="MU89" s="53"/>
      <c r="MV89" s="53"/>
      <c r="MW89" s="53"/>
      <c r="MX89" s="53"/>
      <c r="MY89" s="53"/>
      <c r="MZ89" s="53"/>
      <c r="NA89" s="53"/>
      <c r="NB89" s="53"/>
      <c r="NC89" s="53"/>
      <c r="ND89" s="53"/>
      <c r="NE89" s="53"/>
      <c r="NF89" s="53"/>
      <c r="NG89" s="53"/>
      <c r="NH89" s="53"/>
      <c r="NI89" s="53"/>
      <c r="NJ89" s="53"/>
      <c r="NK89" s="53"/>
      <c r="NL89" s="53"/>
      <c r="NM89" s="53"/>
      <c r="NN89" s="53"/>
      <c r="NO89" s="53"/>
      <c r="NP89" s="53"/>
      <c r="NQ89" s="53"/>
      <c r="NR89" s="53"/>
      <c r="NS89" s="53"/>
      <c r="NT89" s="53"/>
      <c r="NU89" s="53"/>
      <c r="NV89" s="53"/>
      <c r="NW89" s="53"/>
      <c r="NX89" s="53"/>
      <c r="NY89" s="53"/>
      <c r="NZ89" s="53"/>
      <c r="OA89" s="53"/>
      <c r="OB89" s="53"/>
      <c r="OC89" s="53"/>
      <c r="OD89" s="53"/>
      <c r="OE89" s="53"/>
      <c r="OF89" s="53"/>
      <c r="OG89" s="53"/>
      <c r="OH89" s="53"/>
      <c r="OI89" s="53"/>
      <c r="OJ89" s="53"/>
      <c r="OK89" s="53"/>
      <c r="OL89" s="53"/>
      <c r="OM89" s="53"/>
      <c r="ON89" s="53"/>
      <c r="OO89" s="53"/>
      <c r="OP89" s="53"/>
      <c r="OQ89" s="53"/>
      <c r="OR89" s="53"/>
      <c r="OS89" s="53"/>
      <c r="OT89" s="53"/>
      <c r="OU89" s="53"/>
      <c r="OV89" s="53"/>
      <c r="OW89" s="53"/>
      <c r="OX89" s="53"/>
      <c r="OY89" s="53"/>
      <c r="OZ89" s="53"/>
      <c r="PA89" s="53"/>
      <c r="PB89" s="53"/>
      <c r="PC89" s="53"/>
      <c r="PD89" s="53"/>
      <c r="PE89" s="53"/>
      <c r="PF89" s="53"/>
      <c r="PG89" s="53"/>
      <c r="PH89" s="53"/>
      <c r="PI89" s="53"/>
      <c r="PJ89" s="53"/>
      <c r="PK89" s="53"/>
      <c r="PL89" s="53"/>
      <c r="PM89" s="53"/>
      <c r="PN89" s="53"/>
      <c r="PO89" s="53"/>
      <c r="PP89" s="53"/>
      <c r="PQ89" s="53"/>
      <c r="PR89" s="53"/>
      <c r="PS89" s="53"/>
      <c r="PT89" s="53"/>
      <c r="PU89" s="53"/>
      <c r="PV89" s="53"/>
      <c r="PW89" s="53"/>
      <c r="PX89" s="53"/>
      <c r="PY89" s="53"/>
      <c r="PZ89" s="53"/>
      <c r="QA89" s="53"/>
      <c r="QB89" s="53"/>
      <c r="QC89" s="53"/>
      <c r="QD89" s="53"/>
      <c r="QE89" s="53"/>
      <c r="QF89" s="53"/>
      <c r="QG89" s="53"/>
      <c r="QH89" s="53"/>
      <c r="QI89" s="53"/>
      <c r="QJ89" s="53"/>
      <c r="QK89" s="53"/>
      <c r="QL89" s="53"/>
      <c r="QM89" s="53"/>
      <c r="QN89" s="53"/>
      <c r="QO89" s="53"/>
      <c r="QP89" s="53"/>
      <c r="QQ89" s="53"/>
      <c r="QR89" s="53"/>
      <c r="QS89" s="53"/>
      <c r="QT89" s="53"/>
      <c r="QU89" s="53"/>
      <c r="QV89" s="53"/>
      <c r="QW89" s="53"/>
      <c r="QX89" s="53"/>
      <c r="QY89" s="53"/>
      <c r="QZ89" s="53"/>
      <c r="RA89" s="53"/>
      <c r="RB89" s="53"/>
      <c r="RC89" s="53"/>
      <c r="RD89" s="53"/>
      <c r="RE89" s="53"/>
      <c r="RF89" s="53"/>
      <c r="RG89" s="53"/>
      <c r="RH89" s="53"/>
      <c r="RI89" s="53"/>
      <c r="RJ89" s="53"/>
      <c r="RK89" s="53"/>
      <c r="RL89" s="53"/>
      <c r="RM89" s="53"/>
      <c r="RN89" s="53"/>
      <c r="RO89" s="53"/>
      <c r="RP89" s="53"/>
      <c r="RQ89" s="53"/>
      <c r="RR89" s="53"/>
      <c r="RS89" s="53"/>
      <c r="RT89" s="53"/>
      <c r="RU89" s="53"/>
      <c r="RV89" s="53"/>
      <c r="RW89" s="53"/>
      <c r="RX89" s="53"/>
      <c r="RY89" s="53"/>
      <c r="RZ89" s="53"/>
      <c r="SA89" s="53"/>
      <c r="SB89" s="53"/>
      <c r="SC89" s="53"/>
      <c r="SD89" s="53"/>
      <c r="SE89" s="53"/>
      <c r="SF89" s="53"/>
      <c r="SG89" s="53"/>
      <c r="SH89" s="53"/>
      <c r="SI89" s="53"/>
      <c r="SJ89" s="53"/>
      <c r="SK89" s="53"/>
      <c r="SL89" s="53"/>
      <c r="SM89" s="53"/>
      <c r="SN89" s="53"/>
      <c r="SO89" s="53"/>
      <c r="SP89" s="53"/>
      <c r="SQ89" s="53"/>
      <c r="SR89" s="53"/>
      <c r="SS89" s="53"/>
      <c r="ST89" s="53"/>
      <c r="SU89" s="53"/>
      <c r="SV89" s="53"/>
      <c r="SW89" s="53"/>
      <c r="SX89" s="53"/>
      <c r="SY89" s="53"/>
      <c r="SZ89" s="53"/>
      <c r="TA89" s="53"/>
      <c r="TB89" s="53"/>
      <c r="TC89" s="53"/>
      <c r="TD89" s="53"/>
      <c r="TE89" s="53"/>
      <c r="TF89" s="53"/>
      <c r="TG89" s="53"/>
      <c r="TH89" s="53"/>
      <c r="TI89" s="53"/>
      <c r="TJ89" s="53"/>
      <c r="TK89" s="53"/>
      <c r="TL89" s="53"/>
      <c r="TM89" s="53"/>
      <c r="TN89" s="53"/>
      <c r="TO89" s="53"/>
      <c r="TP89" s="53"/>
      <c r="TQ89" s="53"/>
      <c r="TR89" s="53"/>
      <c r="TS89" s="53"/>
      <c r="TT89" s="53"/>
      <c r="TU89" s="53"/>
      <c r="TV89" s="53"/>
      <c r="TW89" s="53"/>
      <c r="TX89" s="53"/>
      <c r="TY89" s="53"/>
      <c r="TZ89" s="53"/>
      <c r="UA89" s="53"/>
      <c r="UB89" s="53"/>
      <c r="UC89" s="53"/>
      <c r="UD89" s="53"/>
      <c r="UE89" s="53"/>
      <c r="UF89" s="53"/>
      <c r="UG89" s="53"/>
      <c r="UH89" s="53"/>
      <c r="UI89" s="53"/>
      <c r="UJ89" s="53"/>
      <c r="UK89" s="53"/>
      <c r="UL89" s="53"/>
      <c r="UM89" s="53"/>
      <c r="UN89" s="53"/>
      <c r="UO89" s="53"/>
      <c r="UP89" s="53"/>
      <c r="UQ89" s="53"/>
      <c r="UR89" s="53"/>
      <c r="US89" s="53"/>
      <c r="UT89" s="53"/>
      <c r="UU89" s="53"/>
      <c r="UV89" s="53"/>
      <c r="UW89" s="53"/>
      <c r="UX89" s="53"/>
      <c r="UY89" s="53"/>
      <c r="UZ89" s="53"/>
      <c r="VA89" s="53"/>
      <c r="VB89" s="53"/>
      <c r="VC89" s="53"/>
      <c r="VD89" s="53"/>
      <c r="VE89" s="53"/>
      <c r="VF89" s="53"/>
      <c r="VG89" s="53"/>
      <c r="VH89" s="53"/>
      <c r="VI89" s="53"/>
      <c r="VJ89" s="53"/>
      <c r="VK89" s="53"/>
      <c r="VL89" s="53"/>
      <c r="VM89" s="53"/>
      <c r="VN89" s="53"/>
      <c r="VO89" s="53"/>
      <c r="VP89" s="53"/>
      <c r="VQ89" s="53"/>
      <c r="VR89" s="53"/>
      <c r="VS89" s="53"/>
      <c r="VT89" s="53"/>
      <c r="VU89" s="53"/>
      <c r="VV89" s="53"/>
      <c r="VW89" s="53"/>
      <c r="VX89" s="53"/>
      <c r="VY89" s="53"/>
      <c r="VZ89" s="53"/>
      <c r="WA89" s="53"/>
      <c r="WB89" s="53"/>
      <c r="WC89" s="53"/>
      <c r="WD89" s="53"/>
      <c r="WE89" s="53"/>
      <c r="WF89" s="53"/>
      <c r="WG89" s="53"/>
      <c r="WH89" s="53"/>
      <c r="WI89" s="53"/>
      <c r="WJ89" s="53"/>
      <c r="WK89" s="53"/>
      <c r="WL89" s="53"/>
      <c r="WM89" s="53"/>
      <c r="WN89" s="53"/>
      <c r="WO89" s="53"/>
      <c r="WP89" s="53"/>
      <c r="WQ89" s="53"/>
      <c r="WR89" s="53"/>
      <c r="WS89" s="53"/>
      <c r="WT89" s="53"/>
      <c r="WU89" s="53"/>
      <c r="WV89" s="53"/>
      <c r="WW89" s="53"/>
      <c r="WX89" s="53"/>
      <c r="WY89" s="53"/>
      <c r="WZ89" s="53"/>
      <c r="XA89" s="53"/>
      <c r="XB89" s="53"/>
      <c r="XC89" s="53"/>
      <c r="XD89" s="53"/>
      <c r="XE89" s="53"/>
      <c r="XF89" s="53"/>
      <c r="XG89" s="53"/>
      <c r="XH89" s="53"/>
      <c r="XI89" s="53"/>
      <c r="XJ89" s="53"/>
      <c r="XK89" s="53"/>
      <c r="XL89" s="53"/>
      <c r="XM89" s="53"/>
      <c r="XN89" s="53"/>
      <c r="XO89" s="53"/>
      <c r="XP89" s="53"/>
      <c r="XQ89" s="53"/>
      <c r="XR89" s="53"/>
      <c r="XS89" s="53"/>
      <c r="XT89" s="53"/>
      <c r="XU89" s="53"/>
      <c r="XV89" s="53"/>
      <c r="XW89" s="53"/>
      <c r="XX89" s="53"/>
      <c r="XY89" s="53"/>
      <c r="XZ89" s="53"/>
      <c r="YA89" s="53"/>
      <c r="YB89" s="53"/>
      <c r="YC89" s="53"/>
      <c r="YD89" s="53"/>
      <c r="YE89" s="53"/>
      <c r="YF89" s="53"/>
      <c r="YG89" s="53"/>
      <c r="YH89" s="53"/>
      <c r="YI89" s="53"/>
      <c r="YJ89" s="53"/>
      <c r="YK89" s="53"/>
      <c r="YL89" s="53"/>
      <c r="YM89" s="53"/>
      <c r="YN89" s="53"/>
      <c r="YO89" s="53"/>
      <c r="YP89" s="53"/>
      <c r="YQ89" s="53"/>
      <c r="YR89" s="53"/>
      <c r="YS89" s="53"/>
      <c r="YT89" s="53"/>
      <c r="YU89" s="53"/>
      <c r="YV89" s="53"/>
      <c r="YW89" s="53"/>
      <c r="YX89" s="53"/>
      <c r="YY89" s="53"/>
      <c r="YZ89" s="53"/>
      <c r="ZA89" s="53"/>
      <c r="ZB89" s="53"/>
      <c r="ZC89" s="53"/>
      <c r="ZD89" s="53"/>
    </row>
    <row r="90" spans="1:680" s="52" customFormat="1" x14ac:dyDescent="0.2">
      <c r="A90" s="30">
        <v>232</v>
      </c>
      <c r="B90" s="30" t="s">
        <v>38</v>
      </c>
      <c r="C90" s="92">
        <v>2016</v>
      </c>
      <c r="D90" s="79" t="s">
        <v>1305</v>
      </c>
      <c r="E90" s="274" t="s">
        <v>1299</v>
      </c>
      <c r="F90" s="81" t="s">
        <v>40</v>
      </c>
      <c r="G90" s="79" t="s">
        <v>61</v>
      </c>
      <c r="H90" s="79" t="s">
        <v>61</v>
      </c>
      <c r="I90" s="79" t="s">
        <v>61</v>
      </c>
      <c r="J90" s="79" t="s">
        <v>61</v>
      </c>
      <c r="K90" s="79" t="s">
        <v>61</v>
      </c>
      <c r="L90" s="79" t="s">
        <v>61</v>
      </c>
      <c r="M90" s="79" t="s">
        <v>61</v>
      </c>
      <c r="N90" s="79" t="s">
        <v>61</v>
      </c>
      <c r="O90" s="79" t="s">
        <v>61</v>
      </c>
      <c r="P90" s="79">
        <v>50</v>
      </c>
      <c r="Q90" s="79" t="s">
        <v>43</v>
      </c>
      <c r="R90" s="214">
        <v>56</v>
      </c>
      <c r="S90" s="214">
        <v>58</v>
      </c>
      <c r="T90" s="214" t="s">
        <v>1448</v>
      </c>
      <c r="U90" s="214">
        <v>2017</v>
      </c>
      <c r="V90" s="79">
        <v>3</v>
      </c>
      <c r="W90" s="79">
        <v>3</v>
      </c>
      <c r="X90" s="79">
        <v>3</v>
      </c>
      <c r="Y90" s="79" t="s">
        <v>61</v>
      </c>
      <c r="Z90" s="90" t="s">
        <v>59</v>
      </c>
      <c r="AA90" s="90" t="s">
        <v>59</v>
      </c>
      <c r="AB90" s="79" t="s">
        <v>58</v>
      </c>
      <c r="AC90" s="30"/>
      <c r="AD90" s="79" t="s">
        <v>59</v>
      </c>
      <c r="AE90" s="79" t="s">
        <v>59</v>
      </c>
      <c r="AF90" s="79" t="s">
        <v>59</v>
      </c>
      <c r="AG90" s="79" t="s">
        <v>59</v>
      </c>
      <c r="AH90" s="79" t="s">
        <v>1129</v>
      </c>
      <c r="AI90" s="79" t="s">
        <v>58</v>
      </c>
      <c r="AJ90" s="79" t="s">
        <v>58</v>
      </c>
      <c r="AK90" s="302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  <c r="IV90" s="56"/>
      <c r="IW90" s="56"/>
      <c r="IX90" s="56"/>
      <c r="IY90" s="56"/>
      <c r="IZ90" s="56"/>
      <c r="JA90" s="56"/>
      <c r="JB90" s="56"/>
      <c r="JC90" s="56"/>
      <c r="JD90" s="56"/>
      <c r="JE90" s="56"/>
      <c r="JF90" s="56"/>
      <c r="JG90" s="56"/>
      <c r="JH90" s="56"/>
      <c r="JI90" s="56"/>
      <c r="JJ90" s="56"/>
      <c r="JK90" s="56"/>
      <c r="JL90" s="56"/>
      <c r="JM90" s="56"/>
      <c r="JN90" s="56"/>
      <c r="JO90" s="56"/>
      <c r="JP90" s="56"/>
      <c r="JQ90" s="56"/>
      <c r="JR90" s="56"/>
      <c r="JS90" s="56"/>
      <c r="JT90" s="56"/>
      <c r="JU90" s="56"/>
      <c r="JV90" s="56"/>
      <c r="JW90" s="56"/>
      <c r="JX90" s="56"/>
      <c r="JY90" s="56"/>
      <c r="JZ90" s="56"/>
      <c r="KA90" s="56"/>
      <c r="KB90" s="56"/>
      <c r="KC90" s="56"/>
      <c r="KD90" s="56"/>
      <c r="KE90" s="56"/>
      <c r="KF90" s="56"/>
      <c r="KG90" s="56"/>
      <c r="KH90" s="56"/>
      <c r="KI90" s="56"/>
      <c r="KJ90" s="56"/>
      <c r="KK90" s="56"/>
      <c r="KL90" s="56"/>
      <c r="KM90" s="56"/>
      <c r="KN90" s="56"/>
      <c r="KO90" s="56"/>
      <c r="KP90" s="56"/>
      <c r="KQ90" s="56"/>
      <c r="KR90" s="56"/>
      <c r="KS90" s="56"/>
      <c r="KT90" s="56"/>
      <c r="KU90" s="56"/>
      <c r="KV90" s="56"/>
      <c r="KW90" s="56"/>
      <c r="KX90" s="56"/>
      <c r="KY90" s="56"/>
      <c r="KZ90" s="56"/>
      <c r="LA90" s="56"/>
      <c r="LB90" s="56"/>
      <c r="LC90" s="56"/>
      <c r="LD90" s="56"/>
      <c r="LE90" s="56"/>
      <c r="LF90" s="56"/>
      <c r="LG90" s="56"/>
      <c r="LH90" s="56"/>
      <c r="LI90" s="56"/>
      <c r="LJ90" s="56"/>
      <c r="LK90" s="56"/>
      <c r="LL90" s="56"/>
      <c r="LM90" s="56"/>
      <c r="LN90" s="56"/>
      <c r="LO90" s="56"/>
      <c r="LP90" s="56"/>
      <c r="LQ90" s="56"/>
      <c r="LR90" s="56"/>
      <c r="LS90" s="56"/>
      <c r="LT90" s="56"/>
      <c r="LU90" s="56"/>
      <c r="LV90" s="56"/>
      <c r="LW90" s="56"/>
      <c r="LX90" s="56"/>
      <c r="LY90" s="56"/>
      <c r="LZ90" s="56"/>
      <c r="MA90" s="56"/>
      <c r="MB90" s="56"/>
      <c r="MC90" s="56"/>
      <c r="MD90" s="56"/>
      <c r="ME90" s="56"/>
      <c r="MF90" s="56"/>
      <c r="MG90" s="56"/>
      <c r="MH90" s="56"/>
      <c r="MI90" s="56"/>
      <c r="MJ90" s="56"/>
      <c r="MK90" s="56"/>
      <c r="ML90" s="56"/>
      <c r="MM90" s="56"/>
      <c r="MN90" s="56"/>
      <c r="MO90" s="56"/>
      <c r="MP90" s="56"/>
      <c r="MQ90" s="56"/>
      <c r="MR90" s="56"/>
      <c r="MS90" s="56"/>
      <c r="MT90" s="56"/>
      <c r="MU90" s="56"/>
      <c r="MV90" s="56"/>
      <c r="MW90" s="56"/>
      <c r="MX90" s="56"/>
      <c r="MY90" s="56"/>
      <c r="MZ90" s="56"/>
      <c r="NA90" s="56"/>
      <c r="NB90" s="56"/>
      <c r="NC90" s="56"/>
      <c r="ND90" s="56"/>
      <c r="NE90" s="56"/>
      <c r="NF90" s="56"/>
      <c r="NG90" s="56"/>
      <c r="NH90" s="56"/>
      <c r="NI90" s="56"/>
      <c r="NJ90" s="56"/>
      <c r="NK90" s="56"/>
      <c r="NL90" s="56"/>
      <c r="NM90" s="56"/>
      <c r="NN90" s="56"/>
      <c r="NO90" s="56"/>
      <c r="NP90" s="56"/>
      <c r="NQ90" s="56"/>
      <c r="NR90" s="56"/>
      <c r="NS90" s="56"/>
      <c r="NT90" s="56"/>
      <c r="NU90" s="56"/>
      <c r="NV90" s="56"/>
      <c r="NW90" s="56"/>
      <c r="NX90" s="56"/>
      <c r="NY90" s="56"/>
      <c r="NZ90" s="56"/>
      <c r="OA90" s="56"/>
      <c r="OB90" s="56"/>
      <c r="OC90" s="56"/>
      <c r="OD90" s="56"/>
      <c r="OE90" s="56"/>
      <c r="OF90" s="56"/>
      <c r="OG90" s="56"/>
      <c r="OH90" s="56"/>
      <c r="OI90" s="56"/>
      <c r="OJ90" s="56"/>
      <c r="OK90" s="56"/>
      <c r="OL90" s="56"/>
      <c r="OM90" s="56"/>
      <c r="ON90" s="56"/>
      <c r="OO90" s="56"/>
      <c r="OP90" s="56"/>
      <c r="OQ90" s="56"/>
      <c r="OR90" s="56"/>
      <c r="OS90" s="56"/>
      <c r="OT90" s="56"/>
      <c r="OU90" s="56"/>
      <c r="OV90" s="56"/>
      <c r="OW90" s="56"/>
      <c r="OX90" s="56"/>
      <c r="OY90" s="56"/>
      <c r="OZ90" s="56"/>
      <c r="PA90" s="56"/>
      <c r="PB90" s="56"/>
      <c r="PC90" s="56"/>
      <c r="PD90" s="56"/>
      <c r="PE90" s="56"/>
      <c r="PF90" s="56"/>
      <c r="PG90" s="56"/>
      <c r="PH90" s="56"/>
      <c r="PI90" s="56"/>
      <c r="PJ90" s="56"/>
      <c r="PK90" s="56"/>
      <c r="PL90" s="56"/>
      <c r="PM90" s="56"/>
      <c r="PN90" s="56"/>
      <c r="PO90" s="56"/>
      <c r="PP90" s="56"/>
      <c r="PQ90" s="56"/>
      <c r="PR90" s="56"/>
      <c r="PS90" s="56"/>
      <c r="PT90" s="56"/>
      <c r="PU90" s="56"/>
      <c r="PV90" s="56"/>
      <c r="PW90" s="56"/>
      <c r="PX90" s="56"/>
      <c r="PY90" s="56"/>
      <c r="PZ90" s="56"/>
      <c r="QA90" s="56"/>
      <c r="QB90" s="56"/>
      <c r="QC90" s="56"/>
      <c r="QD90" s="56"/>
      <c r="QE90" s="56"/>
      <c r="QF90" s="56"/>
      <c r="QG90" s="56"/>
      <c r="QH90" s="56"/>
      <c r="QI90" s="56"/>
      <c r="QJ90" s="56"/>
      <c r="QK90" s="56"/>
      <c r="QL90" s="56"/>
      <c r="QM90" s="56"/>
      <c r="QN90" s="56"/>
      <c r="QO90" s="56"/>
      <c r="QP90" s="56"/>
      <c r="QQ90" s="56"/>
      <c r="QR90" s="56"/>
      <c r="QS90" s="56"/>
      <c r="QT90" s="56"/>
      <c r="QU90" s="56"/>
      <c r="QV90" s="56"/>
      <c r="QW90" s="56"/>
      <c r="QX90" s="56"/>
      <c r="QY90" s="56"/>
      <c r="QZ90" s="56"/>
      <c r="RA90" s="56"/>
      <c r="RB90" s="56"/>
      <c r="RC90" s="56"/>
      <c r="RD90" s="56"/>
      <c r="RE90" s="56"/>
      <c r="RF90" s="56"/>
      <c r="RG90" s="56"/>
      <c r="RH90" s="56"/>
      <c r="RI90" s="56"/>
      <c r="RJ90" s="56"/>
      <c r="RK90" s="56"/>
      <c r="RL90" s="56"/>
      <c r="RM90" s="56"/>
      <c r="RN90" s="56"/>
      <c r="RO90" s="56"/>
      <c r="RP90" s="56"/>
      <c r="RQ90" s="56"/>
      <c r="RR90" s="56"/>
      <c r="RS90" s="56"/>
      <c r="RT90" s="56"/>
      <c r="RU90" s="56"/>
      <c r="RV90" s="56"/>
      <c r="RW90" s="56"/>
      <c r="RX90" s="56"/>
      <c r="RY90" s="56"/>
      <c r="RZ90" s="56"/>
      <c r="SA90" s="56"/>
      <c r="SB90" s="56"/>
      <c r="SC90" s="56"/>
      <c r="SD90" s="56"/>
      <c r="SE90" s="56"/>
      <c r="SF90" s="56"/>
      <c r="SG90" s="56"/>
      <c r="SH90" s="56"/>
      <c r="SI90" s="56"/>
      <c r="SJ90" s="56"/>
      <c r="SK90" s="56"/>
      <c r="SL90" s="56"/>
      <c r="SM90" s="56"/>
      <c r="SN90" s="56"/>
      <c r="SO90" s="56"/>
      <c r="SP90" s="56"/>
      <c r="SQ90" s="56"/>
      <c r="SR90" s="56"/>
      <c r="SS90" s="56"/>
      <c r="ST90" s="56"/>
      <c r="SU90" s="56"/>
      <c r="SV90" s="56"/>
      <c r="SW90" s="56"/>
      <c r="SX90" s="56"/>
      <c r="SY90" s="56"/>
      <c r="SZ90" s="56"/>
      <c r="TA90" s="56"/>
      <c r="TB90" s="56"/>
      <c r="TC90" s="56"/>
      <c r="TD90" s="56"/>
      <c r="TE90" s="56"/>
      <c r="TF90" s="56"/>
      <c r="TG90" s="56"/>
      <c r="TH90" s="56"/>
      <c r="TI90" s="56"/>
      <c r="TJ90" s="56"/>
      <c r="TK90" s="56"/>
      <c r="TL90" s="56"/>
      <c r="TM90" s="56"/>
      <c r="TN90" s="56"/>
      <c r="TO90" s="56"/>
      <c r="TP90" s="56"/>
      <c r="TQ90" s="56"/>
      <c r="TR90" s="56"/>
      <c r="TS90" s="56"/>
      <c r="TT90" s="56"/>
      <c r="TU90" s="56"/>
      <c r="TV90" s="56"/>
      <c r="TW90" s="56"/>
      <c r="TX90" s="56"/>
      <c r="TY90" s="56"/>
      <c r="TZ90" s="56"/>
      <c r="UA90" s="56"/>
      <c r="UB90" s="56"/>
      <c r="UC90" s="56"/>
      <c r="UD90" s="56"/>
      <c r="UE90" s="56"/>
      <c r="UF90" s="56"/>
      <c r="UG90" s="56"/>
      <c r="UH90" s="56"/>
      <c r="UI90" s="56"/>
      <c r="UJ90" s="56"/>
      <c r="UK90" s="56"/>
      <c r="UL90" s="56"/>
      <c r="UM90" s="56"/>
      <c r="UN90" s="56"/>
      <c r="UO90" s="56"/>
      <c r="UP90" s="56"/>
      <c r="UQ90" s="56"/>
      <c r="UR90" s="56"/>
      <c r="US90" s="56"/>
      <c r="UT90" s="56"/>
      <c r="UU90" s="56"/>
      <c r="UV90" s="56"/>
      <c r="UW90" s="56"/>
      <c r="UX90" s="56"/>
      <c r="UY90" s="56"/>
      <c r="UZ90" s="56"/>
      <c r="VA90" s="56"/>
      <c r="VB90" s="56"/>
      <c r="VC90" s="56"/>
      <c r="VD90" s="56"/>
      <c r="VE90" s="56"/>
      <c r="VF90" s="56"/>
      <c r="VG90" s="56"/>
      <c r="VH90" s="56"/>
      <c r="VI90" s="56"/>
      <c r="VJ90" s="56"/>
      <c r="VK90" s="56"/>
      <c r="VL90" s="56"/>
      <c r="VM90" s="56"/>
      <c r="VN90" s="56"/>
      <c r="VO90" s="56"/>
      <c r="VP90" s="56"/>
      <c r="VQ90" s="56"/>
      <c r="VR90" s="56"/>
      <c r="VS90" s="56"/>
      <c r="VT90" s="56"/>
      <c r="VU90" s="56"/>
      <c r="VV90" s="56"/>
      <c r="VW90" s="56"/>
      <c r="VX90" s="56"/>
      <c r="VY90" s="56"/>
      <c r="VZ90" s="56"/>
      <c r="WA90" s="56"/>
      <c r="WB90" s="56"/>
      <c r="WC90" s="56"/>
      <c r="WD90" s="56"/>
      <c r="WE90" s="56"/>
      <c r="WF90" s="56"/>
      <c r="WG90" s="56"/>
      <c r="WH90" s="56"/>
      <c r="WI90" s="56"/>
      <c r="WJ90" s="56"/>
      <c r="WK90" s="56"/>
      <c r="WL90" s="56"/>
      <c r="WM90" s="56"/>
      <c r="WN90" s="56"/>
      <c r="WO90" s="56"/>
      <c r="WP90" s="56"/>
      <c r="WQ90" s="56"/>
      <c r="WR90" s="56"/>
      <c r="WS90" s="56"/>
      <c r="WT90" s="56"/>
      <c r="WU90" s="56"/>
      <c r="WV90" s="56"/>
      <c r="WW90" s="56"/>
      <c r="WX90" s="56"/>
      <c r="WY90" s="56"/>
      <c r="WZ90" s="56"/>
      <c r="XA90" s="56"/>
      <c r="XB90" s="56"/>
      <c r="XC90" s="56"/>
      <c r="XD90" s="56"/>
      <c r="XE90" s="56"/>
      <c r="XF90" s="56"/>
      <c r="XG90" s="56"/>
      <c r="XH90" s="56"/>
      <c r="XI90" s="56"/>
      <c r="XJ90" s="56"/>
      <c r="XK90" s="56"/>
      <c r="XL90" s="56"/>
      <c r="XM90" s="56"/>
      <c r="XN90" s="56"/>
      <c r="XO90" s="56"/>
      <c r="XP90" s="56"/>
      <c r="XQ90" s="56"/>
      <c r="XR90" s="56"/>
      <c r="XS90" s="56"/>
      <c r="XT90" s="56"/>
      <c r="XU90" s="56"/>
      <c r="XV90" s="56"/>
      <c r="XW90" s="56"/>
      <c r="XX90" s="56"/>
      <c r="XY90" s="56"/>
      <c r="XZ90" s="56"/>
      <c r="YA90" s="56"/>
      <c r="YB90" s="56"/>
      <c r="YC90" s="56"/>
      <c r="YD90" s="56"/>
      <c r="YE90" s="56"/>
      <c r="YF90" s="56"/>
      <c r="YG90" s="56"/>
      <c r="YH90" s="56"/>
      <c r="YI90" s="56"/>
      <c r="YJ90" s="56"/>
      <c r="YK90" s="56"/>
      <c r="YL90" s="56"/>
      <c r="YM90" s="56"/>
      <c r="YN90" s="56"/>
      <c r="YO90" s="56"/>
      <c r="YP90" s="56"/>
      <c r="YQ90" s="56"/>
      <c r="YR90" s="56"/>
      <c r="YS90" s="56"/>
      <c r="YT90" s="56"/>
      <c r="YU90" s="56"/>
      <c r="YV90" s="56"/>
      <c r="YW90" s="56"/>
      <c r="YX90" s="56"/>
      <c r="YY90" s="56"/>
      <c r="YZ90" s="56"/>
      <c r="ZA90" s="56"/>
      <c r="ZB90" s="56"/>
      <c r="ZC90" s="56"/>
      <c r="ZD90" s="56"/>
    </row>
    <row r="91" spans="1:680" s="57" customFormat="1" x14ac:dyDescent="0.2">
      <c r="A91" s="37">
        <v>237</v>
      </c>
      <c r="B91" s="80" t="s">
        <v>38</v>
      </c>
      <c r="C91" s="103">
        <v>2016</v>
      </c>
      <c r="D91" s="80" t="s">
        <v>1303</v>
      </c>
      <c r="E91" s="275" t="s">
        <v>1299</v>
      </c>
      <c r="F91" s="99" t="s">
        <v>40</v>
      </c>
      <c r="G91" s="80" t="s">
        <v>61</v>
      </c>
      <c r="H91" s="88" t="s">
        <v>61</v>
      </c>
      <c r="I91" s="234" t="s">
        <v>61</v>
      </c>
      <c r="J91" s="234" t="s">
        <v>61</v>
      </c>
      <c r="K91" s="80" t="s">
        <v>61</v>
      </c>
      <c r="L91" s="234" t="s">
        <v>61</v>
      </c>
      <c r="M91" s="80" t="s">
        <v>61</v>
      </c>
      <c r="N91" s="80" t="s">
        <v>61</v>
      </c>
      <c r="O91" s="80" t="s">
        <v>61</v>
      </c>
      <c r="P91" s="80">
        <v>120</v>
      </c>
      <c r="Q91" s="80" t="s">
        <v>61</v>
      </c>
      <c r="R91" s="216" t="s">
        <v>61</v>
      </c>
      <c r="S91" s="216" t="s">
        <v>61</v>
      </c>
      <c r="T91" s="216" t="s">
        <v>61</v>
      </c>
      <c r="U91" s="216" t="s">
        <v>61</v>
      </c>
      <c r="V91" s="37">
        <v>3</v>
      </c>
      <c r="W91" s="37">
        <v>1</v>
      </c>
      <c r="X91" s="234" t="s">
        <v>61</v>
      </c>
      <c r="Y91" s="80" t="s">
        <v>61</v>
      </c>
      <c r="Z91" s="80" t="s">
        <v>59</v>
      </c>
      <c r="AA91" s="80" t="s">
        <v>59</v>
      </c>
      <c r="AB91" s="105" t="s">
        <v>59</v>
      </c>
      <c r="AD91" s="80" t="s">
        <v>59</v>
      </c>
      <c r="AE91" s="80" t="s">
        <v>59</v>
      </c>
      <c r="AF91" s="86" t="s">
        <v>59</v>
      </c>
      <c r="AG91" s="86" t="s">
        <v>59</v>
      </c>
      <c r="AH91" s="86" t="s">
        <v>1129</v>
      </c>
      <c r="AI91" s="80" t="s">
        <v>58</v>
      </c>
      <c r="AJ91" s="86" t="s">
        <v>58</v>
      </c>
      <c r="AK91" s="30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  <c r="FM91" s="53"/>
      <c r="FN91" s="53"/>
      <c r="FO91" s="53"/>
      <c r="FP91" s="53"/>
      <c r="FQ91" s="53"/>
      <c r="FR91" s="53"/>
      <c r="FS91" s="53"/>
      <c r="FT91" s="53"/>
      <c r="FU91" s="53"/>
      <c r="FV91" s="53"/>
      <c r="FW91" s="53"/>
      <c r="FX91" s="53"/>
      <c r="FY91" s="53"/>
      <c r="FZ91" s="53"/>
      <c r="GA91" s="53"/>
      <c r="GB91" s="53"/>
      <c r="GC91" s="53"/>
      <c r="GD91" s="53"/>
      <c r="GE91" s="53"/>
      <c r="GF91" s="53"/>
      <c r="GG91" s="53"/>
      <c r="GH91" s="53"/>
      <c r="GI91" s="53"/>
      <c r="GJ91" s="53"/>
      <c r="GK91" s="53"/>
      <c r="GL91" s="53"/>
      <c r="GM91" s="53"/>
      <c r="GN91" s="53"/>
      <c r="GO91" s="53"/>
      <c r="GP91" s="53"/>
      <c r="GQ91" s="53"/>
      <c r="GR91" s="53"/>
      <c r="GS91" s="53"/>
      <c r="GT91" s="53"/>
      <c r="GU91" s="53"/>
      <c r="GV91" s="53"/>
      <c r="GW91" s="53"/>
      <c r="GX91" s="53"/>
      <c r="GY91" s="53"/>
      <c r="GZ91" s="53"/>
      <c r="HA91" s="53"/>
      <c r="HB91" s="53"/>
      <c r="HC91" s="53"/>
      <c r="HD91" s="53"/>
      <c r="HE91" s="53"/>
      <c r="HF91" s="53"/>
      <c r="HG91" s="53"/>
      <c r="HH91" s="53"/>
      <c r="HI91" s="53"/>
      <c r="HJ91" s="53"/>
      <c r="HK91" s="53"/>
      <c r="HL91" s="53"/>
      <c r="HM91" s="53"/>
      <c r="HN91" s="53"/>
      <c r="HO91" s="53"/>
      <c r="HP91" s="53"/>
      <c r="HQ91" s="53"/>
      <c r="HR91" s="53"/>
      <c r="HS91" s="53"/>
      <c r="HT91" s="53"/>
      <c r="HU91" s="53"/>
      <c r="HV91" s="53"/>
      <c r="HW91" s="53"/>
      <c r="HX91" s="53"/>
      <c r="HY91" s="53"/>
      <c r="HZ91" s="53"/>
      <c r="IA91" s="53"/>
      <c r="IB91" s="53"/>
      <c r="IC91" s="53"/>
      <c r="ID91" s="53"/>
      <c r="IE91" s="53"/>
      <c r="IF91" s="53"/>
      <c r="IG91" s="53"/>
      <c r="IH91" s="53"/>
      <c r="II91" s="53"/>
      <c r="IJ91" s="53"/>
      <c r="IK91" s="53"/>
      <c r="IL91" s="53"/>
      <c r="IM91" s="53"/>
      <c r="IN91" s="53"/>
      <c r="IO91" s="53"/>
      <c r="IP91" s="53"/>
      <c r="IQ91" s="53"/>
      <c r="IR91" s="53"/>
      <c r="IS91" s="53"/>
      <c r="IT91" s="53"/>
      <c r="IU91" s="53"/>
      <c r="IV91" s="53"/>
      <c r="IW91" s="53"/>
      <c r="IX91" s="53"/>
      <c r="IY91" s="53"/>
      <c r="IZ91" s="53"/>
      <c r="JA91" s="53"/>
      <c r="JB91" s="53"/>
      <c r="JC91" s="53"/>
      <c r="JD91" s="53"/>
      <c r="JE91" s="53"/>
      <c r="JF91" s="53"/>
      <c r="JG91" s="53"/>
      <c r="JH91" s="53"/>
      <c r="JI91" s="53"/>
      <c r="JJ91" s="53"/>
      <c r="JK91" s="53"/>
      <c r="JL91" s="53"/>
      <c r="JM91" s="53"/>
      <c r="JN91" s="53"/>
      <c r="JO91" s="53"/>
      <c r="JP91" s="53"/>
      <c r="JQ91" s="53"/>
      <c r="JR91" s="53"/>
      <c r="JS91" s="53"/>
      <c r="JT91" s="53"/>
      <c r="JU91" s="53"/>
      <c r="JV91" s="53"/>
      <c r="JW91" s="53"/>
      <c r="JX91" s="53"/>
      <c r="JY91" s="53"/>
      <c r="JZ91" s="53"/>
      <c r="KA91" s="53"/>
      <c r="KB91" s="53"/>
      <c r="KC91" s="53"/>
      <c r="KD91" s="53"/>
      <c r="KE91" s="53"/>
      <c r="KF91" s="53"/>
      <c r="KG91" s="53"/>
      <c r="KH91" s="53"/>
      <c r="KI91" s="53"/>
      <c r="KJ91" s="53"/>
      <c r="KK91" s="53"/>
      <c r="KL91" s="53"/>
      <c r="KM91" s="53"/>
      <c r="KN91" s="53"/>
      <c r="KO91" s="53"/>
      <c r="KP91" s="53"/>
      <c r="KQ91" s="53"/>
      <c r="KR91" s="53"/>
      <c r="KS91" s="53"/>
      <c r="KT91" s="53"/>
      <c r="KU91" s="53"/>
      <c r="KV91" s="53"/>
      <c r="KW91" s="53"/>
      <c r="KX91" s="53"/>
      <c r="KY91" s="53"/>
      <c r="KZ91" s="53"/>
      <c r="LA91" s="53"/>
      <c r="LB91" s="53"/>
      <c r="LC91" s="53"/>
      <c r="LD91" s="53"/>
      <c r="LE91" s="53"/>
      <c r="LF91" s="53"/>
      <c r="LG91" s="53"/>
      <c r="LH91" s="53"/>
      <c r="LI91" s="53"/>
      <c r="LJ91" s="53"/>
      <c r="LK91" s="53"/>
      <c r="LL91" s="53"/>
      <c r="LM91" s="53"/>
      <c r="LN91" s="53"/>
      <c r="LO91" s="53"/>
      <c r="LP91" s="53"/>
      <c r="LQ91" s="53"/>
      <c r="LR91" s="53"/>
      <c r="LS91" s="53"/>
      <c r="LT91" s="53"/>
      <c r="LU91" s="53"/>
      <c r="LV91" s="53"/>
      <c r="LW91" s="53"/>
      <c r="LX91" s="53"/>
      <c r="LY91" s="53"/>
      <c r="LZ91" s="53"/>
      <c r="MA91" s="53"/>
      <c r="MB91" s="53"/>
      <c r="MC91" s="53"/>
      <c r="MD91" s="53"/>
      <c r="ME91" s="53"/>
      <c r="MF91" s="53"/>
      <c r="MG91" s="53"/>
      <c r="MH91" s="53"/>
      <c r="MI91" s="53"/>
      <c r="MJ91" s="53"/>
      <c r="MK91" s="53"/>
      <c r="ML91" s="53"/>
      <c r="MM91" s="53"/>
      <c r="MN91" s="53"/>
      <c r="MO91" s="53"/>
      <c r="MP91" s="53"/>
      <c r="MQ91" s="53"/>
      <c r="MR91" s="53"/>
      <c r="MS91" s="53"/>
      <c r="MT91" s="53"/>
      <c r="MU91" s="53"/>
      <c r="MV91" s="53"/>
      <c r="MW91" s="53"/>
      <c r="MX91" s="53"/>
      <c r="MY91" s="53"/>
      <c r="MZ91" s="53"/>
      <c r="NA91" s="53"/>
      <c r="NB91" s="53"/>
      <c r="NC91" s="53"/>
      <c r="ND91" s="53"/>
      <c r="NE91" s="53"/>
      <c r="NF91" s="53"/>
      <c r="NG91" s="53"/>
      <c r="NH91" s="53"/>
      <c r="NI91" s="53"/>
      <c r="NJ91" s="53"/>
      <c r="NK91" s="53"/>
      <c r="NL91" s="53"/>
      <c r="NM91" s="53"/>
      <c r="NN91" s="53"/>
      <c r="NO91" s="53"/>
      <c r="NP91" s="53"/>
      <c r="NQ91" s="53"/>
      <c r="NR91" s="53"/>
      <c r="NS91" s="53"/>
      <c r="NT91" s="53"/>
      <c r="NU91" s="53"/>
      <c r="NV91" s="53"/>
      <c r="NW91" s="53"/>
      <c r="NX91" s="53"/>
      <c r="NY91" s="53"/>
      <c r="NZ91" s="53"/>
      <c r="OA91" s="53"/>
      <c r="OB91" s="53"/>
      <c r="OC91" s="53"/>
      <c r="OD91" s="53"/>
      <c r="OE91" s="53"/>
      <c r="OF91" s="53"/>
      <c r="OG91" s="53"/>
      <c r="OH91" s="53"/>
      <c r="OI91" s="53"/>
      <c r="OJ91" s="53"/>
      <c r="OK91" s="53"/>
      <c r="OL91" s="53"/>
      <c r="OM91" s="53"/>
      <c r="ON91" s="53"/>
      <c r="OO91" s="53"/>
      <c r="OP91" s="53"/>
      <c r="OQ91" s="53"/>
      <c r="OR91" s="53"/>
      <c r="OS91" s="53"/>
      <c r="OT91" s="53"/>
      <c r="OU91" s="53"/>
      <c r="OV91" s="53"/>
      <c r="OW91" s="53"/>
      <c r="OX91" s="53"/>
      <c r="OY91" s="53"/>
      <c r="OZ91" s="53"/>
      <c r="PA91" s="53"/>
      <c r="PB91" s="53"/>
      <c r="PC91" s="53"/>
      <c r="PD91" s="53"/>
      <c r="PE91" s="53"/>
      <c r="PF91" s="53"/>
      <c r="PG91" s="53"/>
      <c r="PH91" s="53"/>
      <c r="PI91" s="53"/>
      <c r="PJ91" s="53"/>
      <c r="PK91" s="53"/>
      <c r="PL91" s="53"/>
      <c r="PM91" s="53"/>
      <c r="PN91" s="53"/>
      <c r="PO91" s="53"/>
      <c r="PP91" s="53"/>
      <c r="PQ91" s="53"/>
      <c r="PR91" s="53"/>
      <c r="PS91" s="53"/>
      <c r="PT91" s="53"/>
      <c r="PU91" s="53"/>
      <c r="PV91" s="53"/>
      <c r="PW91" s="53"/>
      <c r="PX91" s="53"/>
      <c r="PY91" s="53"/>
      <c r="PZ91" s="53"/>
      <c r="QA91" s="53"/>
      <c r="QB91" s="53"/>
      <c r="QC91" s="53"/>
      <c r="QD91" s="53"/>
      <c r="QE91" s="53"/>
      <c r="QF91" s="53"/>
      <c r="QG91" s="53"/>
      <c r="QH91" s="53"/>
      <c r="QI91" s="53"/>
      <c r="QJ91" s="53"/>
      <c r="QK91" s="53"/>
      <c r="QL91" s="53"/>
      <c r="QM91" s="53"/>
      <c r="QN91" s="53"/>
      <c r="QO91" s="53"/>
      <c r="QP91" s="53"/>
      <c r="QQ91" s="53"/>
      <c r="QR91" s="53"/>
      <c r="QS91" s="53"/>
      <c r="QT91" s="53"/>
      <c r="QU91" s="53"/>
      <c r="QV91" s="53"/>
      <c r="QW91" s="53"/>
      <c r="QX91" s="53"/>
      <c r="QY91" s="53"/>
      <c r="QZ91" s="53"/>
      <c r="RA91" s="53"/>
      <c r="RB91" s="53"/>
      <c r="RC91" s="53"/>
      <c r="RD91" s="53"/>
      <c r="RE91" s="53"/>
      <c r="RF91" s="53"/>
      <c r="RG91" s="53"/>
      <c r="RH91" s="53"/>
      <c r="RI91" s="53"/>
      <c r="RJ91" s="53"/>
      <c r="RK91" s="53"/>
      <c r="RL91" s="53"/>
      <c r="RM91" s="53"/>
      <c r="RN91" s="53"/>
      <c r="RO91" s="53"/>
      <c r="RP91" s="53"/>
      <c r="RQ91" s="53"/>
      <c r="RR91" s="53"/>
      <c r="RS91" s="53"/>
      <c r="RT91" s="53"/>
      <c r="RU91" s="53"/>
      <c r="RV91" s="53"/>
      <c r="RW91" s="53"/>
      <c r="RX91" s="53"/>
      <c r="RY91" s="53"/>
      <c r="RZ91" s="53"/>
      <c r="SA91" s="53"/>
      <c r="SB91" s="53"/>
      <c r="SC91" s="53"/>
      <c r="SD91" s="53"/>
      <c r="SE91" s="53"/>
      <c r="SF91" s="53"/>
      <c r="SG91" s="53"/>
      <c r="SH91" s="53"/>
      <c r="SI91" s="53"/>
      <c r="SJ91" s="53"/>
      <c r="SK91" s="53"/>
      <c r="SL91" s="53"/>
      <c r="SM91" s="53"/>
      <c r="SN91" s="53"/>
      <c r="SO91" s="53"/>
      <c r="SP91" s="53"/>
      <c r="SQ91" s="53"/>
      <c r="SR91" s="53"/>
      <c r="SS91" s="53"/>
      <c r="ST91" s="53"/>
      <c r="SU91" s="53"/>
      <c r="SV91" s="53"/>
      <c r="SW91" s="53"/>
      <c r="SX91" s="53"/>
      <c r="SY91" s="53"/>
      <c r="SZ91" s="53"/>
      <c r="TA91" s="53"/>
      <c r="TB91" s="53"/>
      <c r="TC91" s="53"/>
      <c r="TD91" s="53"/>
      <c r="TE91" s="53"/>
      <c r="TF91" s="53"/>
      <c r="TG91" s="53"/>
      <c r="TH91" s="53"/>
      <c r="TI91" s="53"/>
      <c r="TJ91" s="53"/>
      <c r="TK91" s="53"/>
      <c r="TL91" s="53"/>
      <c r="TM91" s="53"/>
      <c r="TN91" s="53"/>
      <c r="TO91" s="53"/>
      <c r="TP91" s="53"/>
      <c r="TQ91" s="53"/>
      <c r="TR91" s="53"/>
      <c r="TS91" s="53"/>
      <c r="TT91" s="53"/>
      <c r="TU91" s="53"/>
      <c r="TV91" s="53"/>
      <c r="TW91" s="53"/>
      <c r="TX91" s="53"/>
      <c r="TY91" s="53"/>
      <c r="TZ91" s="53"/>
      <c r="UA91" s="53"/>
      <c r="UB91" s="53"/>
      <c r="UC91" s="53"/>
      <c r="UD91" s="53"/>
      <c r="UE91" s="53"/>
      <c r="UF91" s="53"/>
      <c r="UG91" s="53"/>
      <c r="UH91" s="53"/>
      <c r="UI91" s="53"/>
      <c r="UJ91" s="53"/>
      <c r="UK91" s="53"/>
      <c r="UL91" s="53"/>
      <c r="UM91" s="53"/>
      <c r="UN91" s="53"/>
      <c r="UO91" s="53"/>
      <c r="UP91" s="53"/>
      <c r="UQ91" s="53"/>
      <c r="UR91" s="53"/>
      <c r="US91" s="53"/>
      <c r="UT91" s="53"/>
      <c r="UU91" s="53"/>
      <c r="UV91" s="53"/>
      <c r="UW91" s="53"/>
      <c r="UX91" s="53"/>
      <c r="UY91" s="53"/>
      <c r="UZ91" s="53"/>
      <c r="VA91" s="53"/>
      <c r="VB91" s="53"/>
      <c r="VC91" s="53"/>
      <c r="VD91" s="53"/>
      <c r="VE91" s="53"/>
      <c r="VF91" s="53"/>
      <c r="VG91" s="53"/>
      <c r="VH91" s="53"/>
      <c r="VI91" s="53"/>
      <c r="VJ91" s="53"/>
      <c r="VK91" s="53"/>
      <c r="VL91" s="53"/>
      <c r="VM91" s="53"/>
      <c r="VN91" s="53"/>
      <c r="VO91" s="53"/>
      <c r="VP91" s="53"/>
      <c r="VQ91" s="53"/>
      <c r="VR91" s="53"/>
      <c r="VS91" s="53"/>
      <c r="VT91" s="53"/>
      <c r="VU91" s="53"/>
      <c r="VV91" s="53"/>
      <c r="VW91" s="53"/>
      <c r="VX91" s="53"/>
      <c r="VY91" s="53"/>
      <c r="VZ91" s="53"/>
      <c r="WA91" s="53"/>
      <c r="WB91" s="53"/>
      <c r="WC91" s="53"/>
      <c r="WD91" s="53"/>
      <c r="WE91" s="53"/>
      <c r="WF91" s="53"/>
      <c r="WG91" s="53"/>
      <c r="WH91" s="53"/>
      <c r="WI91" s="53"/>
      <c r="WJ91" s="53"/>
      <c r="WK91" s="53"/>
      <c r="WL91" s="53"/>
      <c r="WM91" s="53"/>
      <c r="WN91" s="53"/>
      <c r="WO91" s="53"/>
      <c r="WP91" s="53"/>
      <c r="WQ91" s="53"/>
      <c r="WR91" s="53"/>
      <c r="WS91" s="53"/>
      <c r="WT91" s="53"/>
      <c r="WU91" s="53"/>
      <c r="WV91" s="53"/>
      <c r="WW91" s="53"/>
      <c r="WX91" s="53"/>
      <c r="WY91" s="53"/>
      <c r="WZ91" s="53"/>
      <c r="XA91" s="53"/>
      <c r="XB91" s="53"/>
      <c r="XC91" s="53"/>
      <c r="XD91" s="53"/>
      <c r="XE91" s="53"/>
      <c r="XF91" s="53"/>
      <c r="XG91" s="53"/>
      <c r="XH91" s="53"/>
      <c r="XI91" s="53"/>
      <c r="XJ91" s="53"/>
      <c r="XK91" s="53"/>
      <c r="XL91" s="53"/>
      <c r="XM91" s="53"/>
      <c r="XN91" s="53"/>
      <c r="XO91" s="53"/>
      <c r="XP91" s="53"/>
      <c r="XQ91" s="53"/>
      <c r="XR91" s="53"/>
      <c r="XS91" s="53"/>
      <c r="XT91" s="53"/>
      <c r="XU91" s="53"/>
      <c r="XV91" s="53"/>
      <c r="XW91" s="53"/>
      <c r="XX91" s="53"/>
      <c r="XY91" s="53"/>
      <c r="XZ91" s="53"/>
      <c r="YA91" s="53"/>
      <c r="YB91" s="53"/>
      <c r="YC91" s="53"/>
      <c r="YD91" s="53"/>
      <c r="YE91" s="53"/>
      <c r="YF91" s="53"/>
      <c r="YG91" s="53"/>
      <c r="YH91" s="53"/>
      <c r="YI91" s="53"/>
      <c r="YJ91" s="53"/>
      <c r="YK91" s="53"/>
      <c r="YL91" s="53"/>
      <c r="YM91" s="53"/>
      <c r="YN91" s="53"/>
      <c r="YO91" s="53"/>
      <c r="YP91" s="53"/>
      <c r="YQ91" s="53"/>
      <c r="YR91" s="53"/>
      <c r="YS91" s="53"/>
      <c r="YT91" s="53"/>
      <c r="YU91" s="53"/>
      <c r="YV91" s="53"/>
      <c r="YW91" s="53"/>
      <c r="YX91" s="53"/>
      <c r="YY91" s="53"/>
      <c r="YZ91" s="53"/>
      <c r="ZA91" s="53"/>
      <c r="ZB91" s="53"/>
      <c r="ZC91" s="53"/>
      <c r="ZD91" s="53"/>
    </row>
    <row r="92" spans="1:680" s="52" customFormat="1" x14ac:dyDescent="0.2">
      <c r="A92" s="30">
        <v>238</v>
      </c>
      <c r="B92" s="30" t="s">
        <v>38</v>
      </c>
      <c r="C92" s="92">
        <v>2016</v>
      </c>
      <c r="D92" s="79" t="s">
        <v>1305</v>
      </c>
      <c r="E92" s="274" t="s">
        <v>1299</v>
      </c>
      <c r="F92" s="81" t="s">
        <v>40</v>
      </c>
      <c r="G92" s="79" t="s">
        <v>61</v>
      </c>
      <c r="H92" s="79" t="s">
        <v>61</v>
      </c>
      <c r="I92" s="79" t="s">
        <v>61</v>
      </c>
      <c r="J92" s="79" t="s">
        <v>61</v>
      </c>
      <c r="K92" s="79" t="s">
        <v>61</v>
      </c>
      <c r="L92" s="79" t="s">
        <v>61</v>
      </c>
      <c r="M92" s="79" t="s">
        <v>61</v>
      </c>
      <c r="N92" s="79" t="s">
        <v>61</v>
      </c>
      <c r="O92" s="79" t="s">
        <v>61</v>
      </c>
      <c r="P92" s="79">
        <v>90</v>
      </c>
      <c r="Q92" s="79" t="s">
        <v>43</v>
      </c>
      <c r="R92" s="214">
        <v>66</v>
      </c>
      <c r="S92" s="214">
        <v>66</v>
      </c>
      <c r="T92" s="214" t="s">
        <v>1449</v>
      </c>
      <c r="U92" s="214">
        <v>2017</v>
      </c>
      <c r="V92" s="79">
        <v>3</v>
      </c>
      <c r="W92" s="79">
        <v>1</v>
      </c>
      <c r="X92" s="79" t="s">
        <v>61</v>
      </c>
      <c r="Y92" s="79" t="s">
        <v>61</v>
      </c>
      <c r="Z92" s="79" t="s">
        <v>59</v>
      </c>
      <c r="AA92" s="79" t="s">
        <v>59</v>
      </c>
      <c r="AB92" s="79" t="s">
        <v>58</v>
      </c>
      <c r="AD92" s="79" t="s">
        <v>59</v>
      </c>
      <c r="AE92" s="79" t="s">
        <v>59</v>
      </c>
      <c r="AF92" s="79" t="s">
        <v>59</v>
      </c>
      <c r="AG92" s="79" t="s">
        <v>59</v>
      </c>
      <c r="AH92" s="79" t="s">
        <v>1129</v>
      </c>
      <c r="AI92" s="79" t="s">
        <v>58</v>
      </c>
      <c r="AJ92" s="79" t="s">
        <v>58</v>
      </c>
      <c r="AK92" s="302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  <c r="IV92" s="56"/>
      <c r="IW92" s="56"/>
      <c r="IX92" s="56"/>
      <c r="IY92" s="56"/>
      <c r="IZ92" s="56"/>
      <c r="JA92" s="56"/>
      <c r="JB92" s="56"/>
      <c r="JC92" s="56"/>
      <c r="JD92" s="56"/>
      <c r="JE92" s="56"/>
      <c r="JF92" s="56"/>
      <c r="JG92" s="56"/>
      <c r="JH92" s="56"/>
      <c r="JI92" s="56"/>
      <c r="JJ92" s="56"/>
      <c r="JK92" s="56"/>
      <c r="JL92" s="56"/>
      <c r="JM92" s="56"/>
      <c r="JN92" s="56"/>
      <c r="JO92" s="56"/>
      <c r="JP92" s="56"/>
      <c r="JQ92" s="56"/>
      <c r="JR92" s="56"/>
      <c r="JS92" s="56"/>
      <c r="JT92" s="56"/>
      <c r="JU92" s="56"/>
      <c r="JV92" s="56"/>
      <c r="JW92" s="56"/>
      <c r="JX92" s="56"/>
      <c r="JY92" s="56"/>
      <c r="JZ92" s="56"/>
      <c r="KA92" s="56"/>
      <c r="KB92" s="56"/>
      <c r="KC92" s="56"/>
      <c r="KD92" s="56"/>
      <c r="KE92" s="56"/>
      <c r="KF92" s="56"/>
      <c r="KG92" s="56"/>
      <c r="KH92" s="56"/>
      <c r="KI92" s="56"/>
      <c r="KJ92" s="56"/>
      <c r="KK92" s="56"/>
      <c r="KL92" s="56"/>
      <c r="KM92" s="56"/>
      <c r="KN92" s="56"/>
      <c r="KO92" s="56"/>
      <c r="KP92" s="56"/>
      <c r="KQ92" s="56"/>
      <c r="KR92" s="56"/>
      <c r="KS92" s="56"/>
      <c r="KT92" s="56"/>
      <c r="KU92" s="56"/>
      <c r="KV92" s="56"/>
      <c r="KW92" s="56"/>
      <c r="KX92" s="56"/>
      <c r="KY92" s="56"/>
      <c r="KZ92" s="56"/>
      <c r="LA92" s="56"/>
      <c r="LB92" s="56"/>
      <c r="LC92" s="56"/>
      <c r="LD92" s="56"/>
      <c r="LE92" s="56"/>
      <c r="LF92" s="56"/>
      <c r="LG92" s="56"/>
      <c r="LH92" s="56"/>
      <c r="LI92" s="56"/>
      <c r="LJ92" s="56"/>
      <c r="LK92" s="56"/>
      <c r="LL92" s="56"/>
      <c r="LM92" s="56"/>
      <c r="LN92" s="56"/>
      <c r="LO92" s="56"/>
      <c r="LP92" s="56"/>
      <c r="LQ92" s="56"/>
      <c r="LR92" s="56"/>
      <c r="LS92" s="56"/>
      <c r="LT92" s="56"/>
      <c r="LU92" s="56"/>
      <c r="LV92" s="56"/>
      <c r="LW92" s="56"/>
      <c r="LX92" s="56"/>
      <c r="LY92" s="56"/>
      <c r="LZ92" s="56"/>
      <c r="MA92" s="56"/>
      <c r="MB92" s="56"/>
      <c r="MC92" s="56"/>
      <c r="MD92" s="56"/>
      <c r="ME92" s="56"/>
      <c r="MF92" s="56"/>
      <c r="MG92" s="56"/>
      <c r="MH92" s="56"/>
      <c r="MI92" s="56"/>
      <c r="MJ92" s="56"/>
      <c r="MK92" s="56"/>
      <c r="ML92" s="56"/>
      <c r="MM92" s="56"/>
      <c r="MN92" s="56"/>
      <c r="MO92" s="56"/>
      <c r="MP92" s="56"/>
      <c r="MQ92" s="56"/>
      <c r="MR92" s="56"/>
      <c r="MS92" s="56"/>
      <c r="MT92" s="56"/>
      <c r="MU92" s="56"/>
      <c r="MV92" s="56"/>
      <c r="MW92" s="56"/>
      <c r="MX92" s="56"/>
      <c r="MY92" s="56"/>
      <c r="MZ92" s="56"/>
      <c r="NA92" s="56"/>
      <c r="NB92" s="56"/>
      <c r="NC92" s="56"/>
      <c r="ND92" s="56"/>
      <c r="NE92" s="56"/>
      <c r="NF92" s="56"/>
      <c r="NG92" s="56"/>
      <c r="NH92" s="56"/>
      <c r="NI92" s="56"/>
      <c r="NJ92" s="56"/>
      <c r="NK92" s="56"/>
      <c r="NL92" s="56"/>
      <c r="NM92" s="56"/>
      <c r="NN92" s="56"/>
      <c r="NO92" s="56"/>
      <c r="NP92" s="56"/>
      <c r="NQ92" s="56"/>
      <c r="NR92" s="56"/>
      <c r="NS92" s="56"/>
      <c r="NT92" s="56"/>
      <c r="NU92" s="56"/>
      <c r="NV92" s="56"/>
      <c r="NW92" s="56"/>
      <c r="NX92" s="56"/>
      <c r="NY92" s="56"/>
      <c r="NZ92" s="56"/>
      <c r="OA92" s="56"/>
      <c r="OB92" s="56"/>
      <c r="OC92" s="56"/>
      <c r="OD92" s="56"/>
      <c r="OE92" s="56"/>
      <c r="OF92" s="56"/>
      <c r="OG92" s="56"/>
      <c r="OH92" s="56"/>
      <c r="OI92" s="56"/>
      <c r="OJ92" s="56"/>
      <c r="OK92" s="56"/>
      <c r="OL92" s="56"/>
      <c r="OM92" s="56"/>
      <c r="ON92" s="56"/>
      <c r="OO92" s="56"/>
      <c r="OP92" s="56"/>
      <c r="OQ92" s="56"/>
      <c r="OR92" s="56"/>
      <c r="OS92" s="56"/>
      <c r="OT92" s="56"/>
      <c r="OU92" s="56"/>
      <c r="OV92" s="56"/>
      <c r="OW92" s="56"/>
      <c r="OX92" s="56"/>
      <c r="OY92" s="56"/>
      <c r="OZ92" s="56"/>
      <c r="PA92" s="56"/>
      <c r="PB92" s="56"/>
      <c r="PC92" s="56"/>
      <c r="PD92" s="56"/>
      <c r="PE92" s="56"/>
      <c r="PF92" s="56"/>
      <c r="PG92" s="56"/>
      <c r="PH92" s="56"/>
      <c r="PI92" s="56"/>
      <c r="PJ92" s="56"/>
      <c r="PK92" s="56"/>
      <c r="PL92" s="56"/>
      <c r="PM92" s="56"/>
      <c r="PN92" s="56"/>
      <c r="PO92" s="56"/>
      <c r="PP92" s="56"/>
      <c r="PQ92" s="56"/>
      <c r="PR92" s="56"/>
      <c r="PS92" s="56"/>
      <c r="PT92" s="56"/>
      <c r="PU92" s="56"/>
      <c r="PV92" s="56"/>
      <c r="PW92" s="56"/>
      <c r="PX92" s="56"/>
      <c r="PY92" s="56"/>
      <c r="PZ92" s="56"/>
      <c r="QA92" s="56"/>
      <c r="QB92" s="56"/>
      <c r="QC92" s="56"/>
      <c r="QD92" s="56"/>
      <c r="QE92" s="56"/>
      <c r="QF92" s="56"/>
      <c r="QG92" s="56"/>
      <c r="QH92" s="56"/>
      <c r="QI92" s="56"/>
      <c r="QJ92" s="56"/>
      <c r="QK92" s="56"/>
      <c r="QL92" s="56"/>
      <c r="QM92" s="56"/>
      <c r="QN92" s="56"/>
      <c r="QO92" s="56"/>
      <c r="QP92" s="56"/>
      <c r="QQ92" s="56"/>
      <c r="QR92" s="56"/>
      <c r="QS92" s="56"/>
      <c r="QT92" s="56"/>
      <c r="QU92" s="56"/>
      <c r="QV92" s="56"/>
      <c r="QW92" s="56"/>
      <c r="QX92" s="56"/>
      <c r="QY92" s="56"/>
      <c r="QZ92" s="56"/>
      <c r="RA92" s="56"/>
      <c r="RB92" s="56"/>
      <c r="RC92" s="56"/>
      <c r="RD92" s="56"/>
      <c r="RE92" s="56"/>
      <c r="RF92" s="56"/>
      <c r="RG92" s="56"/>
      <c r="RH92" s="56"/>
      <c r="RI92" s="56"/>
      <c r="RJ92" s="56"/>
      <c r="RK92" s="56"/>
      <c r="RL92" s="56"/>
      <c r="RM92" s="56"/>
      <c r="RN92" s="56"/>
      <c r="RO92" s="56"/>
      <c r="RP92" s="56"/>
      <c r="RQ92" s="56"/>
      <c r="RR92" s="56"/>
      <c r="RS92" s="56"/>
      <c r="RT92" s="56"/>
      <c r="RU92" s="56"/>
      <c r="RV92" s="56"/>
      <c r="RW92" s="56"/>
      <c r="RX92" s="56"/>
      <c r="RY92" s="56"/>
      <c r="RZ92" s="56"/>
      <c r="SA92" s="56"/>
      <c r="SB92" s="56"/>
      <c r="SC92" s="56"/>
      <c r="SD92" s="56"/>
      <c r="SE92" s="56"/>
      <c r="SF92" s="56"/>
      <c r="SG92" s="56"/>
      <c r="SH92" s="56"/>
      <c r="SI92" s="56"/>
      <c r="SJ92" s="56"/>
      <c r="SK92" s="56"/>
      <c r="SL92" s="56"/>
      <c r="SM92" s="56"/>
      <c r="SN92" s="56"/>
      <c r="SO92" s="56"/>
      <c r="SP92" s="56"/>
      <c r="SQ92" s="56"/>
      <c r="SR92" s="56"/>
      <c r="SS92" s="56"/>
      <c r="ST92" s="56"/>
      <c r="SU92" s="56"/>
      <c r="SV92" s="56"/>
      <c r="SW92" s="56"/>
      <c r="SX92" s="56"/>
      <c r="SY92" s="56"/>
      <c r="SZ92" s="56"/>
      <c r="TA92" s="56"/>
      <c r="TB92" s="56"/>
      <c r="TC92" s="56"/>
      <c r="TD92" s="56"/>
      <c r="TE92" s="56"/>
      <c r="TF92" s="56"/>
      <c r="TG92" s="56"/>
      <c r="TH92" s="56"/>
      <c r="TI92" s="56"/>
      <c r="TJ92" s="56"/>
      <c r="TK92" s="56"/>
      <c r="TL92" s="56"/>
      <c r="TM92" s="56"/>
      <c r="TN92" s="56"/>
      <c r="TO92" s="56"/>
      <c r="TP92" s="56"/>
      <c r="TQ92" s="56"/>
      <c r="TR92" s="56"/>
      <c r="TS92" s="56"/>
      <c r="TT92" s="56"/>
      <c r="TU92" s="56"/>
      <c r="TV92" s="56"/>
      <c r="TW92" s="56"/>
      <c r="TX92" s="56"/>
      <c r="TY92" s="56"/>
      <c r="TZ92" s="56"/>
      <c r="UA92" s="56"/>
      <c r="UB92" s="56"/>
      <c r="UC92" s="56"/>
      <c r="UD92" s="56"/>
      <c r="UE92" s="56"/>
      <c r="UF92" s="56"/>
      <c r="UG92" s="56"/>
      <c r="UH92" s="56"/>
      <c r="UI92" s="56"/>
      <c r="UJ92" s="56"/>
      <c r="UK92" s="56"/>
      <c r="UL92" s="56"/>
      <c r="UM92" s="56"/>
      <c r="UN92" s="56"/>
      <c r="UO92" s="56"/>
      <c r="UP92" s="56"/>
      <c r="UQ92" s="56"/>
      <c r="UR92" s="56"/>
      <c r="US92" s="56"/>
      <c r="UT92" s="56"/>
      <c r="UU92" s="56"/>
      <c r="UV92" s="56"/>
      <c r="UW92" s="56"/>
      <c r="UX92" s="56"/>
      <c r="UY92" s="56"/>
      <c r="UZ92" s="56"/>
      <c r="VA92" s="56"/>
      <c r="VB92" s="56"/>
      <c r="VC92" s="56"/>
      <c r="VD92" s="56"/>
      <c r="VE92" s="56"/>
      <c r="VF92" s="56"/>
      <c r="VG92" s="56"/>
      <c r="VH92" s="56"/>
      <c r="VI92" s="56"/>
      <c r="VJ92" s="56"/>
      <c r="VK92" s="56"/>
      <c r="VL92" s="56"/>
      <c r="VM92" s="56"/>
      <c r="VN92" s="56"/>
      <c r="VO92" s="56"/>
      <c r="VP92" s="56"/>
      <c r="VQ92" s="56"/>
      <c r="VR92" s="56"/>
      <c r="VS92" s="56"/>
      <c r="VT92" s="56"/>
      <c r="VU92" s="56"/>
      <c r="VV92" s="56"/>
      <c r="VW92" s="56"/>
      <c r="VX92" s="56"/>
      <c r="VY92" s="56"/>
      <c r="VZ92" s="56"/>
      <c r="WA92" s="56"/>
      <c r="WB92" s="56"/>
      <c r="WC92" s="56"/>
      <c r="WD92" s="56"/>
      <c r="WE92" s="56"/>
      <c r="WF92" s="56"/>
      <c r="WG92" s="56"/>
      <c r="WH92" s="56"/>
      <c r="WI92" s="56"/>
      <c r="WJ92" s="56"/>
      <c r="WK92" s="56"/>
      <c r="WL92" s="56"/>
      <c r="WM92" s="56"/>
      <c r="WN92" s="56"/>
      <c r="WO92" s="56"/>
      <c r="WP92" s="56"/>
      <c r="WQ92" s="56"/>
      <c r="WR92" s="56"/>
      <c r="WS92" s="56"/>
      <c r="WT92" s="56"/>
      <c r="WU92" s="56"/>
      <c r="WV92" s="56"/>
      <c r="WW92" s="56"/>
      <c r="WX92" s="56"/>
      <c r="WY92" s="56"/>
      <c r="WZ92" s="56"/>
      <c r="XA92" s="56"/>
      <c r="XB92" s="56"/>
      <c r="XC92" s="56"/>
      <c r="XD92" s="56"/>
      <c r="XE92" s="56"/>
      <c r="XF92" s="56"/>
      <c r="XG92" s="56"/>
      <c r="XH92" s="56"/>
      <c r="XI92" s="56"/>
      <c r="XJ92" s="56"/>
      <c r="XK92" s="56"/>
      <c r="XL92" s="56"/>
      <c r="XM92" s="56"/>
      <c r="XN92" s="56"/>
      <c r="XO92" s="56"/>
      <c r="XP92" s="56"/>
      <c r="XQ92" s="56"/>
      <c r="XR92" s="56"/>
      <c r="XS92" s="56"/>
      <c r="XT92" s="56"/>
      <c r="XU92" s="56"/>
      <c r="XV92" s="56"/>
      <c r="XW92" s="56"/>
      <c r="XX92" s="56"/>
      <c r="XY92" s="56"/>
      <c r="XZ92" s="56"/>
      <c r="YA92" s="56"/>
      <c r="YB92" s="56"/>
      <c r="YC92" s="56"/>
      <c r="YD92" s="56"/>
      <c r="YE92" s="56"/>
      <c r="YF92" s="56"/>
      <c r="YG92" s="56"/>
      <c r="YH92" s="56"/>
      <c r="YI92" s="56"/>
      <c r="YJ92" s="56"/>
      <c r="YK92" s="56"/>
      <c r="YL92" s="56"/>
      <c r="YM92" s="56"/>
      <c r="YN92" s="56"/>
      <c r="YO92" s="56"/>
      <c r="YP92" s="56"/>
      <c r="YQ92" s="56"/>
      <c r="YR92" s="56"/>
      <c r="YS92" s="56"/>
      <c r="YT92" s="56"/>
      <c r="YU92" s="56"/>
      <c r="YV92" s="56"/>
      <c r="YW92" s="56"/>
      <c r="YX92" s="56"/>
      <c r="YY92" s="56"/>
      <c r="YZ92" s="56"/>
      <c r="ZA92" s="56"/>
      <c r="ZB92" s="56"/>
      <c r="ZC92" s="56"/>
      <c r="ZD92" s="56"/>
    </row>
    <row r="93" spans="1:680" s="57" customFormat="1" x14ac:dyDescent="0.2">
      <c r="A93" s="37">
        <v>241</v>
      </c>
      <c r="B93" s="37" t="s">
        <v>38</v>
      </c>
      <c r="C93" s="103">
        <v>2016</v>
      </c>
      <c r="D93" s="80" t="s">
        <v>1304</v>
      </c>
      <c r="E93" s="275" t="s">
        <v>1299</v>
      </c>
      <c r="F93" s="99" t="s">
        <v>40</v>
      </c>
      <c r="G93" s="80" t="s">
        <v>61</v>
      </c>
      <c r="H93" s="88" t="s">
        <v>61</v>
      </c>
      <c r="I93" s="234" t="s">
        <v>61</v>
      </c>
      <c r="J93" s="234" t="s">
        <v>61</v>
      </c>
      <c r="K93" s="80" t="s">
        <v>61</v>
      </c>
      <c r="L93" s="234" t="s">
        <v>61</v>
      </c>
      <c r="M93" s="80" t="s">
        <v>61</v>
      </c>
      <c r="N93" s="80" t="s">
        <v>61</v>
      </c>
      <c r="O93" s="80" t="s">
        <v>61</v>
      </c>
      <c r="P93" s="80">
        <v>80</v>
      </c>
      <c r="Q93" s="80" t="s">
        <v>43</v>
      </c>
      <c r="R93" s="216">
        <v>50</v>
      </c>
      <c r="S93" s="216">
        <v>52</v>
      </c>
      <c r="T93" s="216" t="s">
        <v>1450</v>
      </c>
      <c r="U93" s="216">
        <v>2018</v>
      </c>
      <c r="V93" s="99">
        <v>3</v>
      </c>
      <c r="W93" s="99">
        <v>3</v>
      </c>
      <c r="X93" s="99" t="s">
        <v>61</v>
      </c>
      <c r="Y93" s="80" t="s">
        <v>61</v>
      </c>
      <c r="Z93" s="80" t="s">
        <v>59</v>
      </c>
      <c r="AA93" s="104" t="s">
        <v>59</v>
      </c>
      <c r="AB93" s="104" t="s">
        <v>60</v>
      </c>
      <c r="AD93" s="80" t="s">
        <v>59</v>
      </c>
      <c r="AE93" s="80" t="s">
        <v>59</v>
      </c>
      <c r="AF93" s="86" t="s">
        <v>59</v>
      </c>
      <c r="AG93" s="86" t="s">
        <v>59</v>
      </c>
      <c r="AH93" s="86" t="s">
        <v>1129</v>
      </c>
      <c r="AI93" s="80" t="s">
        <v>58</v>
      </c>
      <c r="AJ93" s="86" t="s">
        <v>58</v>
      </c>
      <c r="AK93" s="30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  <c r="FM93" s="53"/>
      <c r="FN93" s="53"/>
      <c r="FO93" s="53"/>
      <c r="FP93" s="53"/>
      <c r="FQ93" s="53"/>
      <c r="FR93" s="53"/>
      <c r="FS93" s="53"/>
      <c r="FT93" s="53"/>
      <c r="FU93" s="53"/>
      <c r="FV93" s="53"/>
      <c r="FW93" s="53"/>
      <c r="FX93" s="53"/>
      <c r="FY93" s="53"/>
      <c r="FZ93" s="53"/>
      <c r="GA93" s="53"/>
      <c r="GB93" s="53"/>
      <c r="GC93" s="53"/>
      <c r="GD93" s="53"/>
      <c r="GE93" s="53"/>
      <c r="GF93" s="53"/>
      <c r="GG93" s="53"/>
      <c r="GH93" s="53"/>
      <c r="GI93" s="53"/>
      <c r="GJ93" s="53"/>
      <c r="GK93" s="53"/>
      <c r="GL93" s="53"/>
      <c r="GM93" s="53"/>
      <c r="GN93" s="53"/>
      <c r="GO93" s="53"/>
      <c r="GP93" s="53"/>
      <c r="GQ93" s="53"/>
      <c r="GR93" s="53"/>
      <c r="GS93" s="53"/>
      <c r="GT93" s="53"/>
      <c r="GU93" s="53"/>
      <c r="GV93" s="53"/>
      <c r="GW93" s="53"/>
      <c r="GX93" s="53"/>
      <c r="GY93" s="53"/>
      <c r="GZ93" s="53"/>
      <c r="HA93" s="53"/>
      <c r="HB93" s="53"/>
      <c r="HC93" s="53"/>
      <c r="HD93" s="53"/>
      <c r="HE93" s="53"/>
      <c r="HF93" s="53"/>
      <c r="HG93" s="53"/>
      <c r="HH93" s="53"/>
      <c r="HI93" s="53"/>
      <c r="HJ93" s="53"/>
      <c r="HK93" s="53"/>
      <c r="HL93" s="53"/>
      <c r="HM93" s="53"/>
      <c r="HN93" s="53"/>
      <c r="HO93" s="53"/>
      <c r="HP93" s="53"/>
      <c r="HQ93" s="53"/>
      <c r="HR93" s="53"/>
      <c r="HS93" s="53"/>
      <c r="HT93" s="53"/>
      <c r="HU93" s="53"/>
      <c r="HV93" s="53"/>
      <c r="HW93" s="53"/>
      <c r="HX93" s="53"/>
      <c r="HY93" s="53"/>
      <c r="HZ93" s="53"/>
      <c r="IA93" s="53"/>
      <c r="IB93" s="53"/>
      <c r="IC93" s="53"/>
      <c r="ID93" s="53"/>
      <c r="IE93" s="53"/>
      <c r="IF93" s="53"/>
      <c r="IG93" s="53"/>
      <c r="IH93" s="53"/>
      <c r="II93" s="53"/>
      <c r="IJ93" s="53"/>
      <c r="IK93" s="53"/>
      <c r="IL93" s="53"/>
      <c r="IM93" s="53"/>
      <c r="IN93" s="53"/>
      <c r="IO93" s="53"/>
      <c r="IP93" s="53"/>
      <c r="IQ93" s="53"/>
      <c r="IR93" s="53"/>
      <c r="IS93" s="53"/>
      <c r="IT93" s="53"/>
      <c r="IU93" s="53"/>
      <c r="IV93" s="53"/>
      <c r="IW93" s="53"/>
      <c r="IX93" s="53"/>
      <c r="IY93" s="53"/>
      <c r="IZ93" s="53"/>
      <c r="JA93" s="53"/>
      <c r="JB93" s="53"/>
      <c r="JC93" s="53"/>
      <c r="JD93" s="53"/>
      <c r="JE93" s="53"/>
      <c r="JF93" s="53"/>
      <c r="JG93" s="53"/>
      <c r="JH93" s="53"/>
      <c r="JI93" s="53"/>
      <c r="JJ93" s="53"/>
      <c r="JK93" s="53"/>
      <c r="JL93" s="53"/>
      <c r="JM93" s="53"/>
      <c r="JN93" s="53"/>
      <c r="JO93" s="53"/>
      <c r="JP93" s="53"/>
      <c r="JQ93" s="53"/>
      <c r="JR93" s="53"/>
      <c r="JS93" s="53"/>
      <c r="JT93" s="53"/>
      <c r="JU93" s="53"/>
      <c r="JV93" s="53"/>
      <c r="JW93" s="53"/>
      <c r="JX93" s="53"/>
      <c r="JY93" s="53"/>
      <c r="JZ93" s="53"/>
      <c r="KA93" s="53"/>
      <c r="KB93" s="53"/>
      <c r="KC93" s="53"/>
      <c r="KD93" s="53"/>
      <c r="KE93" s="53"/>
      <c r="KF93" s="53"/>
      <c r="KG93" s="53"/>
      <c r="KH93" s="53"/>
      <c r="KI93" s="53"/>
      <c r="KJ93" s="53"/>
      <c r="KK93" s="53"/>
      <c r="KL93" s="53"/>
      <c r="KM93" s="53"/>
      <c r="KN93" s="53"/>
      <c r="KO93" s="53"/>
      <c r="KP93" s="53"/>
      <c r="KQ93" s="53"/>
      <c r="KR93" s="53"/>
      <c r="KS93" s="53"/>
      <c r="KT93" s="53"/>
      <c r="KU93" s="53"/>
      <c r="KV93" s="53"/>
      <c r="KW93" s="53"/>
      <c r="KX93" s="53"/>
      <c r="KY93" s="53"/>
      <c r="KZ93" s="53"/>
      <c r="LA93" s="53"/>
      <c r="LB93" s="53"/>
      <c r="LC93" s="53"/>
      <c r="LD93" s="53"/>
      <c r="LE93" s="53"/>
      <c r="LF93" s="53"/>
      <c r="LG93" s="53"/>
      <c r="LH93" s="53"/>
      <c r="LI93" s="53"/>
      <c r="LJ93" s="53"/>
      <c r="LK93" s="53"/>
      <c r="LL93" s="53"/>
      <c r="LM93" s="53"/>
      <c r="LN93" s="53"/>
      <c r="LO93" s="53"/>
      <c r="LP93" s="53"/>
      <c r="LQ93" s="53"/>
      <c r="LR93" s="53"/>
      <c r="LS93" s="53"/>
      <c r="LT93" s="53"/>
      <c r="LU93" s="53"/>
      <c r="LV93" s="53"/>
      <c r="LW93" s="53"/>
      <c r="LX93" s="53"/>
      <c r="LY93" s="53"/>
      <c r="LZ93" s="53"/>
      <c r="MA93" s="53"/>
      <c r="MB93" s="53"/>
      <c r="MC93" s="53"/>
      <c r="MD93" s="53"/>
      <c r="ME93" s="53"/>
      <c r="MF93" s="53"/>
      <c r="MG93" s="53"/>
      <c r="MH93" s="53"/>
      <c r="MI93" s="53"/>
      <c r="MJ93" s="53"/>
      <c r="MK93" s="53"/>
      <c r="ML93" s="53"/>
      <c r="MM93" s="53"/>
      <c r="MN93" s="53"/>
      <c r="MO93" s="53"/>
      <c r="MP93" s="53"/>
      <c r="MQ93" s="53"/>
      <c r="MR93" s="53"/>
      <c r="MS93" s="53"/>
      <c r="MT93" s="53"/>
      <c r="MU93" s="53"/>
      <c r="MV93" s="53"/>
      <c r="MW93" s="53"/>
      <c r="MX93" s="53"/>
      <c r="MY93" s="53"/>
      <c r="MZ93" s="53"/>
      <c r="NA93" s="53"/>
      <c r="NB93" s="53"/>
      <c r="NC93" s="53"/>
      <c r="ND93" s="53"/>
      <c r="NE93" s="53"/>
      <c r="NF93" s="53"/>
      <c r="NG93" s="53"/>
      <c r="NH93" s="53"/>
      <c r="NI93" s="53"/>
      <c r="NJ93" s="53"/>
      <c r="NK93" s="53"/>
      <c r="NL93" s="53"/>
      <c r="NM93" s="53"/>
      <c r="NN93" s="53"/>
      <c r="NO93" s="53"/>
      <c r="NP93" s="53"/>
      <c r="NQ93" s="53"/>
      <c r="NR93" s="53"/>
      <c r="NS93" s="53"/>
      <c r="NT93" s="53"/>
      <c r="NU93" s="53"/>
      <c r="NV93" s="53"/>
      <c r="NW93" s="53"/>
      <c r="NX93" s="53"/>
      <c r="NY93" s="53"/>
      <c r="NZ93" s="53"/>
      <c r="OA93" s="53"/>
      <c r="OB93" s="53"/>
      <c r="OC93" s="53"/>
      <c r="OD93" s="53"/>
      <c r="OE93" s="53"/>
      <c r="OF93" s="53"/>
      <c r="OG93" s="53"/>
      <c r="OH93" s="53"/>
      <c r="OI93" s="53"/>
      <c r="OJ93" s="53"/>
      <c r="OK93" s="53"/>
      <c r="OL93" s="53"/>
      <c r="OM93" s="53"/>
      <c r="ON93" s="53"/>
      <c r="OO93" s="53"/>
      <c r="OP93" s="53"/>
      <c r="OQ93" s="53"/>
      <c r="OR93" s="53"/>
      <c r="OS93" s="53"/>
      <c r="OT93" s="53"/>
      <c r="OU93" s="53"/>
      <c r="OV93" s="53"/>
      <c r="OW93" s="53"/>
      <c r="OX93" s="53"/>
      <c r="OY93" s="53"/>
      <c r="OZ93" s="53"/>
      <c r="PA93" s="53"/>
      <c r="PB93" s="53"/>
      <c r="PC93" s="53"/>
      <c r="PD93" s="53"/>
      <c r="PE93" s="53"/>
      <c r="PF93" s="53"/>
      <c r="PG93" s="53"/>
      <c r="PH93" s="53"/>
      <c r="PI93" s="53"/>
      <c r="PJ93" s="53"/>
      <c r="PK93" s="53"/>
      <c r="PL93" s="53"/>
      <c r="PM93" s="53"/>
      <c r="PN93" s="53"/>
      <c r="PO93" s="53"/>
      <c r="PP93" s="53"/>
      <c r="PQ93" s="53"/>
      <c r="PR93" s="53"/>
      <c r="PS93" s="53"/>
      <c r="PT93" s="53"/>
      <c r="PU93" s="53"/>
      <c r="PV93" s="53"/>
      <c r="PW93" s="53"/>
      <c r="PX93" s="53"/>
      <c r="PY93" s="53"/>
      <c r="PZ93" s="53"/>
      <c r="QA93" s="53"/>
      <c r="QB93" s="53"/>
      <c r="QC93" s="53"/>
      <c r="QD93" s="53"/>
      <c r="QE93" s="53"/>
      <c r="QF93" s="53"/>
      <c r="QG93" s="53"/>
      <c r="QH93" s="53"/>
      <c r="QI93" s="53"/>
      <c r="QJ93" s="53"/>
      <c r="QK93" s="53"/>
      <c r="QL93" s="53"/>
      <c r="QM93" s="53"/>
      <c r="QN93" s="53"/>
      <c r="QO93" s="53"/>
      <c r="QP93" s="53"/>
      <c r="QQ93" s="53"/>
      <c r="QR93" s="53"/>
      <c r="QS93" s="53"/>
      <c r="QT93" s="53"/>
      <c r="QU93" s="53"/>
      <c r="QV93" s="53"/>
      <c r="QW93" s="53"/>
      <c r="QX93" s="53"/>
      <c r="QY93" s="53"/>
      <c r="QZ93" s="53"/>
      <c r="RA93" s="53"/>
      <c r="RB93" s="53"/>
      <c r="RC93" s="53"/>
      <c r="RD93" s="53"/>
      <c r="RE93" s="53"/>
      <c r="RF93" s="53"/>
      <c r="RG93" s="53"/>
      <c r="RH93" s="53"/>
      <c r="RI93" s="53"/>
      <c r="RJ93" s="53"/>
      <c r="RK93" s="53"/>
      <c r="RL93" s="53"/>
      <c r="RM93" s="53"/>
      <c r="RN93" s="53"/>
      <c r="RO93" s="53"/>
      <c r="RP93" s="53"/>
      <c r="RQ93" s="53"/>
      <c r="RR93" s="53"/>
      <c r="RS93" s="53"/>
      <c r="RT93" s="53"/>
      <c r="RU93" s="53"/>
      <c r="RV93" s="53"/>
      <c r="RW93" s="53"/>
      <c r="RX93" s="53"/>
      <c r="RY93" s="53"/>
      <c r="RZ93" s="53"/>
      <c r="SA93" s="53"/>
      <c r="SB93" s="53"/>
      <c r="SC93" s="53"/>
      <c r="SD93" s="53"/>
      <c r="SE93" s="53"/>
      <c r="SF93" s="53"/>
      <c r="SG93" s="53"/>
      <c r="SH93" s="53"/>
      <c r="SI93" s="53"/>
      <c r="SJ93" s="53"/>
      <c r="SK93" s="53"/>
      <c r="SL93" s="53"/>
      <c r="SM93" s="53"/>
      <c r="SN93" s="53"/>
      <c r="SO93" s="53"/>
      <c r="SP93" s="53"/>
      <c r="SQ93" s="53"/>
      <c r="SR93" s="53"/>
      <c r="SS93" s="53"/>
      <c r="ST93" s="53"/>
      <c r="SU93" s="53"/>
      <c r="SV93" s="53"/>
      <c r="SW93" s="53"/>
      <c r="SX93" s="53"/>
      <c r="SY93" s="53"/>
      <c r="SZ93" s="53"/>
      <c r="TA93" s="53"/>
      <c r="TB93" s="53"/>
      <c r="TC93" s="53"/>
      <c r="TD93" s="53"/>
      <c r="TE93" s="53"/>
      <c r="TF93" s="53"/>
      <c r="TG93" s="53"/>
      <c r="TH93" s="53"/>
      <c r="TI93" s="53"/>
      <c r="TJ93" s="53"/>
      <c r="TK93" s="53"/>
      <c r="TL93" s="53"/>
      <c r="TM93" s="53"/>
      <c r="TN93" s="53"/>
      <c r="TO93" s="53"/>
      <c r="TP93" s="53"/>
      <c r="TQ93" s="53"/>
      <c r="TR93" s="53"/>
      <c r="TS93" s="53"/>
      <c r="TT93" s="53"/>
      <c r="TU93" s="53"/>
      <c r="TV93" s="53"/>
      <c r="TW93" s="53"/>
      <c r="TX93" s="53"/>
      <c r="TY93" s="53"/>
      <c r="TZ93" s="53"/>
      <c r="UA93" s="53"/>
      <c r="UB93" s="53"/>
      <c r="UC93" s="53"/>
      <c r="UD93" s="53"/>
      <c r="UE93" s="53"/>
      <c r="UF93" s="53"/>
      <c r="UG93" s="53"/>
      <c r="UH93" s="53"/>
      <c r="UI93" s="53"/>
      <c r="UJ93" s="53"/>
      <c r="UK93" s="53"/>
      <c r="UL93" s="53"/>
      <c r="UM93" s="53"/>
      <c r="UN93" s="53"/>
      <c r="UO93" s="53"/>
      <c r="UP93" s="53"/>
      <c r="UQ93" s="53"/>
      <c r="UR93" s="53"/>
      <c r="US93" s="53"/>
      <c r="UT93" s="53"/>
      <c r="UU93" s="53"/>
      <c r="UV93" s="53"/>
      <c r="UW93" s="53"/>
      <c r="UX93" s="53"/>
      <c r="UY93" s="53"/>
      <c r="UZ93" s="53"/>
      <c r="VA93" s="53"/>
      <c r="VB93" s="53"/>
      <c r="VC93" s="53"/>
      <c r="VD93" s="53"/>
      <c r="VE93" s="53"/>
      <c r="VF93" s="53"/>
      <c r="VG93" s="53"/>
      <c r="VH93" s="53"/>
      <c r="VI93" s="53"/>
      <c r="VJ93" s="53"/>
      <c r="VK93" s="53"/>
      <c r="VL93" s="53"/>
      <c r="VM93" s="53"/>
      <c r="VN93" s="53"/>
      <c r="VO93" s="53"/>
      <c r="VP93" s="53"/>
      <c r="VQ93" s="53"/>
      <c r="VR93" s="53"/>
      <c r="VS93" s="53"/>
      <c r="VT93" s="53"/>
      <c r="VU93" s="53"/>
      <c r="VV93" s="53"/>
      <c r="VW93" s="53"/>
      <c r="VX93" s="53"/>
      <c r="VY93" s="53"/>
      <c r="VZ93" s="53"/>
      <c r="WA93" s="53"/>
      <c r="WB93" s="53"/>
      <c r="WC93" s="53"/>
      <c r="WD93" s="53"/>
      <c r="WE93" s="53"/>
      <c r="WF93" s="53"/>
      <c r="WG93" s="53"/>
      <c r="WH93" s="53"/>
      <c r="WI93" s="53"/>
      <c r="WJ93" s="53"/>
      <c r="WK93" s="53"/>
      <c r="WL93" s="53"/>
      <c r="WM93" s="53"/>
      <c r="WN93" s="53"/>
      <c r="WO93" s="53"/>
      <c r="WP93" s="53"/>
      <c r="WQ93" s="53"/>
      <c r="WR93" s="53"/>
      <c r="WS93" s="53"/>
      <c r="WT93" s="53"/>
      <c r="WU93" s="53"/>
      <c r="WV93" s="53"/>
      <c r="WW93" s="53"/>
      <c r="WX93" s="53"/>
      <c r="WY93" s="53"/>
      <c r="WZ93" s="53"/>
      <c r="XA93" s="53"/>
      <c r="XB93" s="53"/>
      <c r="XC93" s="53"/>
      <c r="XD93" s="53"/>
      <c r="XE93" s="53"/>
      <c r="XF93" s="53"/>
      <c r="XG93" s="53"/>
      <c r="XH93" s="53"/>
      <c r="XI93" s="53"/>
      <c r="XJ93" s="53"/>
      <c r="XK93" s="53"/>
      <c r="XL93" s="53"/>
      <c r="XM93" s="53"/>
      <c r="XN93" s="53"/>
      <c r="XO93" s="53"/>
      <c r="XP93" s="53"/>
      <c r="XQ93" s="53"/>
      <c r="XR93" s="53"/>
      <c r="XS93" s="53"/>
      <c r="XT93" s="53"/>
      <c r="XU93" s="53"/>
      <c r="XV93" s="53"/>
      <c r="XW93" s="53"/>
      <c r="XX93" s="53"/>
      <c r="XY93" s="53"/>
      <c r="XZ93" s="53"/>
      <c r="YA93" s="53"/>
      <c r="YB93" s="53"/>
      <c r="YC93" s="53"/>
      <c r="YD93" s="53"/>
      <c r="YE93" s="53"/>
      <c r="YF93" s="53"/>
      <c r="YG93" s="53"/>
      <c r="YH93" s="53"/>
      <c r="YI93" s="53"/>
      <c r="YJ93" s="53"/>
      <c r="YK93" s="53"/>
      <c r="YL93" s="53"/>
      <c r="YM93" s="53"/>
      <c r="YN93" s="53"/>
      <c r="YO93" s="53"/>
      <c r="YP93" s="53"/>
      <c r="YQ93" s="53"/>
      <c r="YR93" s="53"/>
      <c r="YS93" s="53"/>
      <c r="YT93" s="53"/>
      <c r="YU93" s="53"/>
      <c r="YV93" s="53"/>
      <c r="YW93" s="53"/>
      <c r="YX93" s="53"/>
      <c r="YY93" s="53"/>
      <c r="YZ93" s="53"/>
      <c r="ZA93" s="53"/>
      <c r="ZB93" s="53"/>
      <c r="ZC93" s="53"/>
      <c r="ZD93" s="53"/>
    </row>
    <row r="94" spans="1:680" s="52" customFormat="1" x14ac:dyDescent="0.2">
      <c r="A94" s="38">
        <v>242</v>
      </c>
      <c r="B94" s="38" t="s">
        <v>38</v>
      </c>
      <c r="C94" s="208">
        <v>2016</v>
      </c>
      <c r="D94" s="209" t="s">
        <v>1304</v>
      </c>
      <c r="E94" s="274" t="s">
        <v>1299</v>
      </c>
      <c r="F94" s="83" t="s">
        <v>40</v>
      </c>
      <c r="G94" s="209" t="s">
        <v>61</v>
      </c>
      <c r="H94" s="209" t="s">
        <v>61</v>
      </c>
      <c r="I94" s="79" t="s">
        <v>61</v>
      </c>
      <c r="J94" s="79" t="s">
        <v>61</v>
      </c>
      <c r="K94" s="209" t="s">
        <v>61</v>
      </c>
      <c r="L94" s="209" t="s">
        <v>61</v>
      </c>
      <c r="M94" s="209" t="s">
        <v>61</v>
      </c>
      <c r="N94" s="209" t="s">
        <v>61</v>
      </c>
      <c r="O94" s="209" t="s">
        <v>61</v>
      </c>
      <c r="P94" s="209">
        <v>75</v>
      </c>
      <c r="Q94" s="209" t="s">
        <v>43</v>
      </c>
      <c r="R94" s="217">
        <v>142</v>
      </c>
      <c r="S94" s="217">
        <v>148</v>
      </c>
      <c r="T94" s="217" t="s">
        <v>1451</v>
      </c>
      <c r="U94" s="217">
        <v>2017</v>
      </c>
      <c r="V94" s="83">
        <v>3</v>
      </c>
      <c r="W94" s="83">
        <v>2</v>
      </c>
      <c r="X94" s="83" t="s">
        <v>61</v>
      </c>
      <c r="Y94" s="209" t="s">
        <v>61</v>
      </c>
      <c r="Z94" s="209" t="s">
        <v>59</v>
      </c>
      <c r="AA94" s="209" t="s">
        <v>59</v>
      </c>
      <c r="AB94" s="79" t="s">
        <v>58</v>
      </c>
      <c r="AC94" s="55"/>
      <c r="AD94" s="209" t="s">
        <v>59</v>
      </c>
      <c r="AE94" s="209" t="s">
        <v>59</v>
      </c>
      <c r="AF94" s="209" t="s">
        <v>59</v>
      </c>
      <c r="AG94" s="209" t="s">
        <v>59</v>
      </c>
      <c r="AH94" s="209" t="s">
        <v>1129</v>
      </c>
      <c r="AI94" s="209" t="s">
        <v>58</v>
      </c>
      <c r="AJ94" s="209" t="s">
        <v>58</v>
      </c>
      <c r="AK94" s="308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  <c r="IV94" s="56"/>
      <c r="IW94" s="56"/>
      <c r="IX94" s="56"/>
      <c r="IY94" s="56"/>
      <c r="IZ94" s="56"/>
      <c r="JA94" s="56"/>
      <c r="JB94" s="56"/>
      <c r="JC94" s="56"/>
      <c r="JD94" s="56"/>
      <c r="JE94" s="56"/>
      <c r="JF94" s="56"/>
      <c r="JG94" s="56"/>
      <c r="JH94" s="56"/>
      <c r="JI94" s="56"/>
      <c r="JJ94" s="56"/>
      <c r="JK94" s="56"/>
      <c r="JL94" s="56"/>
      <c r="JM94" s="56"/>
      <c r="JN94" s="56"/>
      <c r="JO94" s="56"/>
      <c r="JP94" s="56"/>
      <c r="JQ94" s="56"/>
      <c r="JR94" s="56"/>
      <c r="JS94" s="56"/>
      <c r="JT94" s="56"/>
      <c r="JU94" s="56"/>
      <c r="JV94" s="56"/>
      <c r="JW94" s="56"/>
      <c r="JX94" s="56"/>
      <c r="JY94" s="56"/>
      <c r="JZ94" s="56"/>
      <c r="KA94" s="56"/>
      <c r="KB94" s="56"/>
      <c r="KC94" s="56"/>
      <c r="KD94" s="56"/>
      <c r="KE94" s="56"/>
      <c r="KF94" s="56"/>
      <c r="KG94" s="56"/>
      <c r="KH94" s="56"/>
      <c r="KI94" s="56"/>
      <c r="KJ94" s="56"/>
      <c r="KK94" s="56"/>
      <c r="KL94" s="56"/>
      <c r="KM94" s="56"/>
      <c r="KN94" s="56"/>
      <c r="KO94" s="56"/>
      <c r="KP94" s="56"/>
      <c r="KQ94" s="56"/>
      <c r="KR94" s="56"/>
      <c r="KS94" s="56"/>
      <c r="KT94" s="56"/>
      <c r="KU94" s="56"/>
      <c r="KV94" s="56"/>
      <c r="KW94" s="56"/>
      <c r="KX94" s="56"/>
      <c r="KY94" s="56"/>
      <c r="KZ94" s="56"/>
      <c r="LA94" s="56"/>
      <c r="LB94" s="56"/>
      <c r="LC94" s="56"/>
      <c r="LD94" s="56"/>
      <c r="LE94" s="56"/>
      <c r="LF94" s="56"/>
      <c r="LG94" s="56"/>
      <c r="LH94" s="56"/>
      <c r="LI94" s="56"/>
      <c r="LJ94" s="56"/>
      <c r="LK94" s="56"/>
      <c r="LL94" s="56"/>
      <c r="LM94" s="56"/>
      <c r="LN94" s="56"/>
      <c r="LO94" s="56"/>
      <c r="LP94" s="56"/>
      <c r="LQ94" s="56"/>
      <c r="LR94" s="56"/>
      <c r="LS94" s="56"/>
      <c r="LT94" s="56"/>
      <c r="LU94" s="56"/>
      <c r="LV94" s="56"/>
      <c r="LW94" s="56"/>
      <c r="LX94" s="56"/>
      <c r="LY94" s="56"/>
      <c r="LZ94" s="56"/>
      <c r="MA94" s="56"/>
      <c r="MB94" s="56"/>
      <c r="MC94" s="56"/>
      <c r="MD94" s="56"/>
      <c r="ME94" s="56"/>
      <c r="MF94" s="56"/>
      <c r="MG94" s="56"/>
      <c r="MH94" s="56"/>
      <c r="MI94" s="56"/>
      <c r="MJ94" s="56"/>
      <c r="MK94" s="56"/>
      <c r="ML94" s="56"/>
      <c r="MM94" s="56"/>
      <c r="MN94" s="56"/>
      <c r="MO94" s="56"/>
      <c r="MP94" s="56"/>
      <c r="MQ94" s="56"/>
      <c r="MR94" s="56"/>
      <c r="MS94" s="56"/>
      <c r="MT94" s="56"/>
      <c r="MU94" s="56"/>
      <c r="MV94" s="56"/>
      <c r="MW94" s="56"/>
      <c r="MX94" s="56"/>
      <c r="MY94" s="56"/>
      <c r="MZ94" s="56"/>
      <c r="NA94" s="56"/>
      <c r="NB94" s="56"/>
      <c r="NC94" s="56"/>
      <c r="ND94" s="56"/>
      <c r="NE94" s="56"/>
      <c r="NF94" s="56"/>
      <c r="NG94" s="56"/>
      <c r="NH94" s="56"/>
      <c r="NI94" s="56"/>
      <c r="NJ94" s="56"/>
      <c r="NK94" s="56"/>
      <c r="NL94" s="56"/>
      <c r="NM94" s="56"/>
      <c r="NN94" s="56"/>
      <c r="NO94" s="56"/>
      <c r="NP94" s="56"/>
      <c r="NQ94" s="56"/>
      <c r="NR94" s="56"/>
      <c r="NS94" s="56"/>
      <c r="NT94" s="56"/>
      <c r="NU94" s="56"/>
      <c r="NV94" s="56"/>
      <c r="NW94" s="56"/>
      <c r="NX94" s="56"/>
      <c r="NY94" s="56"/>
      <c r="NZ94" s="56"/>
      <c r="OA94" s="56"/>
      <c r="OB94" s="56"/>
      <c r="OC94" s="56"/>
      <c r="OD94" s="56"/>
      <c r="OE94" s="56"/>
      <c r="OF94" s="56"/>
      <c r="OG94" s="56"/>
      <c r="OH94" s="56"/>
      <c r="OI94" s="56"/>
      <c r="OJ94" s="56"/>
      <c r="OK94" s="56"/>
      <c r="OL94" s="56"/>
      <c r="OM94" s="56"/>
      <c r="ON94" s="56"/>
      <c r="OO94" s="56"/>
      <c r="OP94" s="56"/>
      <c r="OQ94" s="56"/>
      <c r="OR94" s="56"/>
      <c r="OS94" s="56"/>
      <c r="OT94" s="56"/>
      <c r="OU94" s="56"/>
      <c r="OV94" s="56"/>
      <c r="OW94" s="56"/>
      <c r="OX94" s="56"/>
      <c r="OY94" s="56"/>
      <c r="OZ94" s="56"/>
      <c r="PA94" s="56"/>
      <c r="PB94" s="56"/>
      <c r="PC94" s="56"/>
      <c r="PD94" s="56"/>
      <c r="PE94" s="56"/>
      <c r="PF94" s="56"/>
      <c r="PG94" s="56"/>
      <c r="PH94" s="56"/>
      <c r="PI94" s="56"/>
      <c r="PJ94" s="56"/>
      <c r="PK94" s="56"/>
      <c r="PL94" s="56"/>
      <c r="PM94" s="56"/>
      <c r="PN94" s="56"/>
      <c r="PO94" s="56"/>
      <c r="PP94" s="56"/>
      <c r="PQ94" s="56"/>
      <c r="PR94" s="56"/>
      <c r="PS94" s="56"/>
      <c r="PT94" s="56"/>
      <c r="PU94" s="56"/>
      <c r="PV94" s="56"/>
      <c r="PW94" s="56"/>
      <c r="PX94" s="56"/>
      <c r="PY94" s="56"/>
      <c r="PZ94" s="56"/>
      <c r="QA94" s="56"/>
      <c r="QB94" s="56"/>
      <c r="QC94" s="56"/>
      <c r="QD94" s="56"/>
      <c r="QE94" s="56"/>
      <c r="QF94" s="56"/>
      <c r="QG94" s="56"/>
      <c r="QH94" s="56"/>
      <c r="QI94" s="56"/>
      <c r="QJ94" s="56"/>
      <c r="QK94" s="56"/>
      <c r="QL94" s="56"/>
      <c r="QM94" s="56"/>
      <c r="QN94" s="56"/>
      <c r="QO94" s="56"/>
      <c r="QP94" s="56"/>
      <c r="QQ94" s="56"/>
      <c r="QR94" s="56"/>
      <c r="QS94" s="56"/>
      <c r="QT94" s="56"/>
      <c r="QU94" s="56"/>
      <c r="QV94" s="56"/>
      <c r="QW94" s="56"/>
      <c r="QX94" s="56"/>
      <c r="QY94" s="56"/>
      <c r="QZ94" s="56"/>
      <c r="RA94" s="56"/>
      <c r="RB94" s="56"/>
      <c r="RC94" s="56"/>
      <c r="RD94" s="56"/>
      <c r="RE94" s="56"/>
      <c r="RF94" s="56"/>
      <c r="RG94" s="56"/>
      <c r="RH94" s="56"/>
      <c r="RI94" s="56"/>
      <c r="RJ94" s="56"/>
      <c r="RK94" s="56"/>
      <c r="RL94" s="56"/>
      <c r="RM94" s="56"/>
      <c r="RN94" s="56"/>
      <c r="RO94" s="56"/>
      <c r="RP94" s="56"/>
      <c r="RQ94" s="56"/>
      <c r="RR94" s="56"/>
      <c r="RS94" s="56"/>
      <c r="RT94" s="56"/>
      <c r="RU94" s="56"/>
      <c r="RV94" s="56"/>
      <c r="RW94" s="56"/>
      <c r="RX94" s="56"/>
      <c r="RY94" s="56"/>
      <c r="RZ94" s="56"/>
      <c r="SA94" s="56"/>
      <c r="SB94" s="56"/>
      <c r="SC94" s="56"/>
      <c r="SD94" s="56"/>
      <c r="SE94" s="56"/>
      <c r="SF94" s="56"/>
      <c r="SG94" s="56"/>
      <c r="SH94" s="56"/>
      <c r="SI94" s="56"/>
      <c r="SJ94" s="56"/>
      <c r="SK94" s="56"/>
      <c r="SL94" s="56"/>
      <c r="SM94" s="56"/>
      <c r="SN94" s="56"/>
      <c r="SO94" s="56"/>
      <c r="SP94" s="56"/>
      <c r="SQ94" s="56"/>
      <c r="SR94" s="56"/>
      <c r="SS94" s="56"/>
      <c r="ST94" s="56"/>
      <c r="SU94" s="56"/>
      <c r="SV94" s="56"/>
      <c r="SW94" s="56"/>
      <c r="SX94" s="56"/>
      <c r="SY94" s="56"/>
      <c r="SZ94" s="56"/>
      <c r="TA94" s="56"/>
      <c r="TB94" s="56"/>
      <c r="TC94" s="56"/>
      <c r="TD94" s="56"/>
      <c r="TE94" s="56"/>
      <c r="TF94" s="56"/>
      <c r="TG94" s="56"/>
      <c r="TH94" s="56"/>
      <c r="TI94" s="56"/>
      <c r="TJ94" s="56"/>
      <c r="TK94" s="56"/>
      <c r="TL94" s="56"/>
      <c r="TM94" s="56"/>
      <c r="TN94" s="56"/>
      <c r="TO94" s="56"/>
      <c r="TP94" s="56"/>
      <c r="TQ94" s="56"/>
      <c r="TR94" s="56"/>
      <c r="TS94" s="56"/>
      <c r="TT94" s="56"/>
      <c r="TU94" s="56"/>
      <c r="TV94" s="56"/>
      <c r="TW94" s="56"/>
      <c r="TX94" s="56"/>
      <c r="TY94" s="56"/>
      <c r="TZ94" s="56"/>
      <c r="UA94" s="56"/>
      <c r="UB94" s="56"/>
      <c r="UC94" s="56"/>
      <c r="UD94" s="56"/>
      <c r="UE94" s="56"/>
      <c r="UF94" s="56"/>
      <c r="UG94" s="56"/>
      <c r="UH94" s="56"/>
      <c r="UI94" s="56"/>
      <c r="UJ94" s="56"/>
      <c r="UK94" s="56"/>
      <c r="UL94" s="56"/>
      <c r="UM94" s="56"/>
      <c r="UN94" s="56"/>
      <c r="UO94" s="56"/>
      <c r="UP94" s="56"/>
      <c r="UQ94" s="56"/>
      <c r="UR94" s="56"/>
      <c r="US94" s="56"/>
      <c r="UT94" s="56"/>
      <c r="UU94" s="56"/>
      <c r="UV94" s="56"/>
      <c r="UW94" s="56"/>
      <c r="UX94" s="56"/>
      <c r="UY94" s="56"/>
      <c r="UZ94" s="56"/>
      <c r="VA94" s="56"/>
      <c r="VB94" s="56"/>
      <c r="VC94" s="56"/>
      <c r="VD94" s="56"/>
      <c r="VE94" s="56"/>
      <c r="VF94" s="56"/>
      <c r="VG94" s="56"/>
      <c r="VH94" s="56"/>
      <c r="VI94" s="56"/>
      <c r="VJ94" s="56"/>
      <c r="VK94" s="56"/>
      <c r="VL94" s="56"/>
      <c r="VM94" s="56"/>
      <c r="VN94" s="56"/>
      <c r="VO94" s="56"/>
      <c r="VP94" s="56"/>
      <c r="VQ94" s="56"/>
      <c r="VR94" s="56"/>
      <c r="VS94" s="56"/>
      <c r="VT94" s="56"/>
      <c r="VU94" s="56"/>
      <c r="VV94" s="56"/>
      <c r="VW94" s="56"/>
      <c r="VX94" s="56"/>
      <c r="VY94" s="56"/>
      <c r="VZ94" s="56"/>
      <c r="WA94" s="56"/>
      <c r="WB94" s="56"/>
      <c r="WC94" s="56"/>
      <c r="WD94" s="56"/>
      <c r="WE94" s="56"/>
      <c r="WF94" s="56"/>
      <c r="WG94" s="56"/>
      <c r="WH94" s="56"/>
      <c r="WI94" s="56"/>
      <c r="WJ94" s="56"/>
      <c r="WK94" s="56"/>
      <c r="WL94" s="56"/>
      <c r="WM94" s="56"/>
      <c r="WN94" s="56"/>
      <c r="WO94" s="56"/>
      <c r="WP94" s="56"/>
      <c r="WQ94" s="56"/>
      <c r="WR94" s="56"/>
      <c r="WS94" s="56"/>
      <c r="WT94" s="56"/>
      <c r="WU94" s="56"/>
      <c r="WV94" s="56"/>
      <c r="WW94" s="56"/>
      <c r="WX94" s="56"/>
      <c r="WY94" s="56"/>
      <c r="WZ94" s="56"/>
      <c r="XA94" s="56"/>
      <c r="XB94" s="56"/>
      <c r="XC94" s="56"/>
      <c r="XD94" s="56"/>
      <c r="XE94" s="56"/>
      <c r="XF94" s="56"/>
      <c r="XG94" s="56"/>
      <c r="XH94" s="56"/>
      <c r="XI94" s="56"/>
      <c r="XJ94" s="56"/>
      <c r="XK94" s="56"/>
      <c r="XL94" s="56"/>
      <c r="XM94" s="56"/>
      <c r="XN94" s="56"/>
      <c r="XO94" s="56"/>
      <c r="XP94" s="56"/>
      <c r="XQ94" s="56"/>
      <c r="XR94" s="56"/>
      <c r="XS94" s="56"/>
      <c r="XT94" s="56"/>
      <c r="XU94" s="56"/>
      <c r="XV94" s="56"/>
      <c r="XW94" s="56"/>
      <c r="XX94" s="56"/>
      <c r="XY94" s="56"/>
      <c r="XZ94" s="56"/>
      <c r="YA94" s="56"/>
      <c r="YB94" s="56"/>
      <c r="YC94" s="56"/>
      <c r="YD94" s="56"/>
      <c r="YE94" s="56"/>
      <c r="YF94" s="56"/>
      <c r="YG94" s="56"/>
      <c r="YH94" s="56"/>
      <c r="YI94" s="56"/>
      <c r="YJ94" s="56"/>
      <c r="YK94" s="56"/>
      <c r="YL94" s="56"/>
      <c r="YM94" s="56"/>
      <c r="YN94" s="56"/>
      <c r="YO94" s="56"/>
      <c r="YP94" s="56"/>
      <c r="YQ94" s="56"/>
      <c r="YR94" s="56"/>
      <c r="YS94" s="56"/>
      <c r="YT94" s="56"/>
      <c r="YU94" s="56"/>
      <c r="YV94" s="56"/>
      <c r="YW94" s="56"/>
      <c r="YX94" s="56"/>
      <c r="YY94" s="56"/>
      <c r="YZ94" s="56"/>
      <c r="ZA94" s="56"/>
      <c r="ZB94" s="56"/>
      <c r="ZC94" s="56"/>
      <c r="ZD94" s="56"/>
    </row>
    <row r="95" spans="1:680" x14ac:dyDescent="0.2">
      <c r="A95" s="32">
        <v>245</v>
      </c>
      <c r="B95" s="86" t="s">
        <v>38</v>
      </c>
      <c r="C95" s="103">
        <v>2016</v>
      </c>
      <c r="D95" s="86" t="s">
        <v>1304</v>
      </c>
      <c r="E95" s="275" t="s">
        <v>1299</v>
      </c>
      <c r="F95" s="99" t="s">
        <v>40</v>
      </c>
      <c r="G95" s="234" t="s">
        <v>61</v>
      </c>
      <c r="H95" s="234" t="s">
        <v>61</v>
      </c>
      <c r="I95" s="234" t="s">
        <v>61</v>
      </c>
      <c r="J95" s="234" t="s">
        <v>61</v>
      </c>
      <c r="K95" s="234" t="s">
        <v>61</v>
      </c>
      <c r="L95" s="234" t="s">
        <v>61</v>
      </c>
      <c r="M95" s="234" t="s">
        <v>61</v>
      </c>
      <c r="N95" s="234" t="s">
        <v>61</v>
      </c>
      <c r="O95" s="234" t="s">
        <v>61</v>
      </c>
      <c r="P95" s="234">
        <v>60</v>
      </c>
      <c r="Q95" s="234" t="s">
        <v>43</v>
      </c>
      <c r="R95" s="216">
        <v>78</v>
      </c>
      <c r="S95" s="216">
        <v>87</v>
      </c>
      <c r="T95" s="216" t="s">
        <v>1452</v>
      </c>
      <c r="U95" s="216">
        <v>2017</v>
      </c>
      <c r="V95" s="37">
        <v>3</v>
      </c>
      <c r="W95" s="32">
        <v>3</v>
      </c>
      <c r="X95" s="86" t="s">
        <v>61</v>
      </c>
      <c r="Y95" s="86" t="s">
        <v>61</v>
      </c>
      <c r="Z95" s="234" t="s">
        <v>59</v>
      </c>
      <c r="AA95" s="104" t="s">
        <v>59</v>
      </c>
      <c r="AB95" s="104" t="s">
        <v>58</v>
      </c>
      <c r="AC95" s="60"/>
      <c r="AD95" s="234" t="s">
        <v>59</v>
      </c>
      <c r="AE95" s="234" t="s">
        <v>59</v>
      </c>
      <c r="AF95" s="86" t="s">
        <v>59</v>
      </c>
      <c r="AG95" s="86" t="s">
        <v>59</v>
      </c>
      <c r="AH95" s="234" t="s">
        <v>59</v>
      </c>
      <c r="AI95" s="234" t="s">
        <v>58</v>
      </c>
      <c r="AJ95" s="234" t="s">
        <v>58</v>
      </c>
      <c r="AK95" s="30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299"/>
      <c r="BE95" s="299"/>
      <c r="BF95" s="299"/>
      <c r="BG95" s="299"/>
      <c r="BH95" s="299"/>
      <c r="BI95" s="299"/>
      <c r="BJ95" s="299"/>
      <c r="BK95" s="299"/>
      <c r="BL95" s="299"/>
      <c r="BM95" s="299"/>
      <c r="BN95" s="299"/>
      <c r="BO95" s="299"/>
      <c r="BP95" s="299"/>
      <c r="BQ95" s="299"/>
      <c r="BR95" s="299"/>
      <c r="BS95" s="299"/>
      <c r="BT95" s="299"/>
      <c r="BU95" s="299"/>
      <c r="BV95" s="299"/>
      <c r="BW95" s="299"/>
      <c r="BX95" s="299"/>
      <c r="BY95" s="299"/>
      <c r="BZ95" s="299"/>
      <c r="CA95" s="299"/>
      <c r="CB95" s="299"/>
      <c r="CC95" s="299"/>
      <c r="CD95" s="299"/>
      <c r="CE95" s="299"/>
      <c r="CF95" s="299"/>
      <c r="CG95" s="299"/>
      <c r="CH95" s="299"/>
      <c r="CI95" s="299"/>
      <c r="CJ95" s="299"/>
      <c r="CK95" s="299"/>
      <c r="CL95" s="299"/>
      <c r="CM95" s="299"/>
      <c r="CN95" s="299"/>
      <c r="CO95" s="299"/>
      <c r="CP95" s="299"/>
      <c r="CQ95" s="299"/>
      <c r="CR95" s="299"/>
      <c r="CS95" s="299"/>
      <c r="CT95" s="299"/>
      <c r="CU95" s="299"/>
      <c r="CV95" s="299"/>
      <c r="CW95" s="299"/>
      <c r="CX95" s="299"/>
      <c r="CY95" s="299"/>
      <c r="CZ95" s="299"/>
      <c r="DA95" s="299"/>
      <c r="DB95" s="299"/>
      <c r="DC95" s="299"/>
      <c r="DD95" s="299"/>
      <c r="DE95" s="299"/>
      <c r="DF95" s="299"/>
      <c r="DG95" s="299"/>
      <c r="DH95" s="299"/>
      <c r="DI95" s="299"/>
      <c r="DJ95" s="299"/>
      <c r="DK95" s="299"/>
      <c r="DL95" s="299"/>
      <c r="DM95" s="299"/>
      <c r="DN95" s="299"/>
      <c r="DO95" s="299"/>
      <c r="DP95" s="299"/>
      <c r="DQ95" s="299"/>
      <c r="DR95" s="299"/>
      <c r="DS95" s="299"/>
      <c r="DT95" s="299"/>
      <c r="DU95" s="299"/>
      <c r="DV95" s="299"/>
      <c r="DW95" s="299"/>
      <c r="DX95" s="299"/>
      <c r="DY95" s="299"/>
      <c r="DZ95" s="299"/>
      <c r="EA95" s="299"/>
      <c r="EB95" s="299"/>
      <c r="EC95" s="299"/>
      <c r="ED95" s="299"/>
      <c r="EE95" s="299"/>
      <c r="EF95" s="299"/>
      <c r="EG95" s="299"/>
      <c r="EH95" s="299"/>
      <c r="EI95" s="299"/>
      <c r="EJ95" s="299"/>
      <c r="EK95" s="299"/>
      <c r="EL95" s="299"/>
      <c r="EM95" s="299"/>
      <c r="EN95" s="299"/>
      <c r="EO95" s="299"/>
      <c r="EP95" s="299"/>
      <c r="EQ95" s="299"/>
      <c r="ER95" s="299"/>
      <c r="ES95" s="299"/>
      <c r="ET95" s="299"/>
      <c r="EU95" s="299"/>
      <c r="EV95" s="299"/>
      <c r="EW95" s="299"/>
      <c r="EX95" s="299"/>
      <c r="EY95" s="299"/>
      <c r="EZ95" s="299"/>
      <c r="FA95" s="299"/>
      <c r="FB95" s="299"/>
      <c r="FC95" s="299"/>
      <c r="FD95" s="299"/>
      <c r="FE95" s="299"/>
      <c r="FF95" s="299"/>
      <c r="FG95" s="299"/>
      <c r="FH95" s="299"/>
      <c r="FI95" s="299"/>
      <c r="FJ95" s="299"/>
      <c r="FK95" s="299"/>
      <c r="FL95" s="299"/>
      <c r="FM95" s="299"/>
      <c r="FN95" s="299"/>
      <c r="FO95" s="299"/>
      <c r="FP95" s="299"/>
      <c r="FQ95" s="299"/>
      <c r="FR95" s="299"/>
      <c r="FS95" s="299"/>
      <c r="FT95" s="299"/>
      <c r="FU95" s="299"/>
      <c r="FV95" s="299"/>
      <c r="FW95" s="299"/>
      <c r="FX95" s="299"/>
      <c r="FY95" s="299"/>
      <c r="FZ95" s="299"/>
      <c r="GA95" s="299"/>
      <c r="GB95" s="299"/>
      <c r="GC95" s="299"/>
      <c r="GD95" s="299"/>
      <c r="GE95" s="299"/>
      <c r="GF95" s="299"/>
      <c r="GG95" s="299"/>
      <c r="GH95" s="299"/>
      <c r="GI95" s="299"/>
      <c r="GJ95" s="299"/>
      <c r="GK95" s="299"/>
      <c r="GL95" s="299"/>
      <c r="GM95" s="299"/>
      <c r="GN95" s="299"/>
      <c r="GO95" s="299"/>
      <c r="GP95" s="299"/>
      <c r="GQ95" s="299"/>
      <c r="GR95" s="299"/>
      <c r="GS95" s="299"/>
      <c r="GT95" s="299"/>
      <c r="GU95" s="299"/>
      <c r="GV95" s="299"/>
      <c r="GW95" s="299"/>
      <c r="GX95" s="299"/>
      <c r="GY95" s="299"/>
      <c r="GZ95" s="299"/>
      <c r="HA95" s="299"/>
      <c r="HB95" s="299"/>
      <c r="HC95" s="299"/>
      <c r="HD95" s="299"/>
      <c r="HE95" s="299"/>
      <c r="HF95" s="299"/>
      <c r="HG95" s="299"/>
      <c r="HH95" s="299"/>
      <c r="HI95" s="299"/>
      <c r="HJ95" s="299"/>
      <c r="HK95" s="299"/>
      <c r="HL95" s="299"/>
      <c r="HM95" s="299"/>
      <c r="HN95" s="299"/>
      <c r="HO95" s="299"/>
      <c r="HP95" s="299"/>
      <c r="HQ95" s="299"/>
      <c r="HR95" s="299"/>
      <c r="HS95" s="299"/>
      <c r="HT95" s="299"/>
      <c r="HU95" s="299"/>
      <c r="HV95" s="299"/>
      <c r="HW95" s="299"/>
      <c r="HX95" s="299"/>
      <c r="HY95" s="299"/>
      <c r="HZ95" s="299"/>
      <c r="IA95" s="299"/>
      <c r="IB95" s="299"/>
      <c r="IC95" s="299"/>
      <c r="ID95" s="299"/>
      <c r="IE95" s="299"/>
      <c r="IF95" s="299"/>
      <c r="IG95" s="299"/>
      <c r="IH95" s="299"/>
      <c r="II95" s="299"/>
      <c r="IJ95" s="299"/>
      <c r="IK95" s="299"/>
      <c r="IL95" s="299"/>
      <c r="IM95" s="299"/>
      <c r="IN95" s="299"/>
      <c r="IO95" s="299"/>
      <c r="IP95" s="299"/>
      <c r="IQ95" s="299"/>
      <c r="IR95" s="299"/>
      <c r="IS95" s="299"/>
      <c r="IT95" s="299"/>
      <c r="IU95" s="299"/>
      <c r="IV95" s="299"/>
      <c r="IW95" s="299"/>
      <c r="IX95" s="299"/>
      <c r="IY95" s="299"/>
      <c r="IZ95" s="299"/>
      <c r="JA95" s="299"/>
      <c r="JB95" s="299"/>
      <c r="JC95" s="299"/>
      <c r="JD95" s="299"/>
      <c r="JE95" s="299"/>
      <c r="JF95" s="299"/>
      <c r="JG95" s="299"/>
      <c r="JH95" s="299"/>
      <c r="JI95" s="299"/>
      <c r="JJ95" s="299"/>
      <c r="JK95" s="299"/>
      <c r="JL95" s="299"/>
      <c r="JM95" s="299"/>
      <c r="JN95" s="299"/>
      <c r="JO95" s="299"/>
      <c r="JP95" s="299"/>
      <c r="JQ95" s="299"/>
      <c r="JR95" s="299"/>
      <c r="JS95" s="299"/>
      <c r="JT95" s="299"/>
      <c r="JU95" s="299"/>
      <c r="JV95" s="299"/>
      <c r="JW95" s="299"/>
      <c r="JX95" s="299"/>
      <c r="JY95" s="299"/>
      <c r="JZ95" s="299"/>
      <c r="KA95" s="299"/>
      <c r="KB95" s="299"/>
      <c r="KC95" s="299"/>
      <c r="KD95" s="299"/>
      <c r="KE95" s="299"/>
      <c r="KF95" s="299"/>
      <c r="KG95" s="299"/>
      <c r="KH95" s="299"/>
      <c r="KI95" s="299"/>
      <c r="KJ95" s="299"/>
      <c r="KK95" s="299"/>
      <c r="KL95" s="299"/>
      <c r="KM95" s="299"/>
      <c r="KN95" s="299"/>
      <c r="KO95" s="299"/>
      <c r="KP95" s="299"/>
      <c r="KQ95" s="299"/>
      <c r="KR95" s="299"/>
      <c r="KS95" s="299"/>
      <c r="KT95" s="299"/>
      <c r="KU95" s="299"/>
      <c r="KV95" s="299"/>
      <c r="KW95" s="299"/>
      <c r="KX95" s="299"/>
      <c r="KY95" s="299"/>
      <c r="KZ95" s="299"/>
      <c r="LA95" s="299"/>
      <c r="LB95" s="299"/>
      <c r="LC95" s="299"/>
      <c r="LD95" s="299"/>
      <c r="LE95" s="299"/>
      <c r="LF95" s="299"/>
      <c r="LG95" s="299"/>
      <c r="LH95" s="299"/>
      <c r="LI95" s="299"/>
      <c r="LJ95" s="299"/>
      <c r="LK95" s="299"/>
      <c r="LL95" s="299"/>
      <c r="LM95" s="299"/>
      <c r="LN95" s="299"/>
      <c r="LO95" s="299"/>
      <c r="LP95" s="299"/>
      <c r="LQ95" s="299"/>
      <c r="LR95" s="299"/>
      <c r="LS95" s="299"/>
      <c r="LT95" s="299"/>
      <c r="LU95" s="299"/>
      <c r="LV95" s="299"/>
      <c r="LW95" s="299"/>
      <c r="LX95" s="299"/>
      <c r="LY95" s="299"/>
      <c r="LZ95" s="299"/>
      <c r="MA95" s="299"/>
      <c r="MB95" s="299"/>
      <c r="MC95" s="299"/>
      <c r="MD95" s="299"/>
      <c r="ME95" s="299"/>
      <c r="MF95" s="299"/>
      <c r="MG95" s="299"/>
      <c r="MH95" s="299"/>
      <c r="MI95" s="299"/>
      <c r="MJ95" s="299"/>
      <c r="MK95" s="299"/>
      <c r="ML95" s="299"/>
      <c r="MM95" s="299"/>
      <c r="MN95" s="299"/>
      <c r="MO95" s="299"/>
      <c r="MP95" s="299"/>
      <c r="MQ95" s="299"/>
      <c r="MR95" s="299"/>
      <c r="MS95" s="299"/>
      <c r="MT95" s="299"/>
      <c r="MU95" s="299"/>
      <c r="MV95" s="299"/>
      <c r="MW95" s="299"/>
      <c r="MX95" s="299"/>
      <c r="MY95" s="299"/>
      <c r="MZ95" s="299"/>
      <c r="NA95" s="299"/>
      <c r="NB95" s="299"/>
      <c r="NC95" s="299"/>
      <c r="ND95" s="299"/>
      <c r="NE95" s="299"/>
      <c r="NF95" s="299"/>
      <c r="NG95" s="299"/>
      <c r="NH95" s="299"/>
      <c r="NI95" s="299"/>
      <c r="NJ95" s="299"/>
      <c r="NK95" s="299"/>
      <c r="NL95" s="299"/>
      <c r="NM95" s="299"/>
      <c r="NN95" s="299"/>
      <c r="NO95" s="299"/>
      <c r="NP95" s="299"/>
      <c r="NQ95" s="299"/>
      <c r="NR95" s="299"/>
      <c r="NS95" s="299"/>
      <c r="NT95" s="299"/>
      <c r="NU95" s="299"/>
      <c r="NV95" s="299"/>
      <c r="NW95" s="299"/>
      <c r="NX95" s="299"/>
      <c r="NY95" s="299"/>
      <c r="NZ95" s="299"/>
      <c r="OA95" s="299"/>
      <c r="OB95" s="299"/>
      <c r="OC95" s="299"/>
      <c r="OD95" s="299"/>
      <c r="OE95" s="299"/>
      <c r="OF95" s="299"/>
      <c r="OG95" s="299"/>
      <c r="OH95" s="299"/>
      <c r="OI95" s="299"/>
      <c r="OJ95" s="299"/>
      <c r="OK95" s="299"/>
      <c r="OL95" s="299"/>
      <c r="OM95" s="299"/>
      <c r="ON95" s="299"/>
      <c r="OO95" s="299"/>
      <c r="OP95" s="299"/>
      <c r="OQ95" s="299"/>
      <c r="OR95" s="299"/>
      <c r="OS95" s="299"/>
      <c r="OT95" s="299"/>
      <c r="OU95" s="299"/>
      <c r="OV95" s="299"/>
      <c r="OW95" s="299"/>
      <c r="OX95" s="299"/>
      <c r="OY95" s="299"/>
      <c r="OZ95" s="299"/>
      <c r="PA95" s="299"/>
      <c r="PB95" s="299"/>
      <c r="PC95" s="299"/>
      <c r="PD95" s="299"/>
      <c r="PE95" s="299"/>
      <c r="PF95" s="299"/>
      <c r="PG95" s="299"/>
      <c r="PH95" s="299"/>
      <c r="PI95" s="299"/>
      <c r="PJ95" s="299"/>
      <c r="PK95" s="299"/>
      <c r="PL95" s="299"/>
      <c r="PM95" s="299"/>
      <c r="PN95" s="299"/>
      <c r="PO95" s="299"/>
      <c r="PP95" s="299"/>
      <c r="PQ95" s="299"/>
      <c r="PR95" s="299"/>
      <c r="PS95" s="299"/>
      <c r="PT95" s="299"/>
      <c r="PU95" s="299"/>
      <c r="PV95" s="299"/>
      <c r="PW95" s="299"/>
      <c r="PX95" s="299"/>
      <c r="PY95" s="299"/>
      <c r="PZ95" s="299"/>
      <c r="QA95" s="299"/>
      <c r="QB95" s="299"/>
      <c r="QC95" s="299"/>
      <c r="QD95" s="299"/>
      <c r="QE95" s="299"/>
      <c r="QF95" s="299"/>
      <c r="QG95" s="299"/>
      <c r="QH95" s="299"/>
      <c r="QI95" s="299"/>
      <c r="QJ95" s="299"/>
      <c r="QK95" s="299"/>
      <c r="QL95" s="299"/>
      <c r="QM95" s="299"/>
      <c r="QN95" s="299"/>
      <c r="QO95" s="299"/>
      <c r="QP95" s="299"/>
      <c r="QQ95" s="299"/>
      <c r="QR95" s="299"/>
      <c r="QS95" s="299"/>
      <c r="QT95" s="299"/>
      <c r="QU95" s="299"/>
      <c r="QV95" s="299"/>
      <c r="QW95" s="299"/>
      <c r="QX95" s="299"/>
      <c r="QY95" s="299"/>
      <c r="QZ95" s="299"/>
      <c r="RA95" s="299"/>
      <c r="RB95" s="299"/>
      <c r="RC95" s="299"/>
      <c r="RD95" s="299"/>
      <c r="RE95" s="299"/>
      <c r="RF95" s="299"/>
      <c r="RG95" s="299"/>
      <c r="RH95" s="299"/>
      <c r="RI95" s="299"/>
      <c r="RJ95" s="299"/>
      <c r="RK95" s="299"/>
      <c r="RL95" s="299"/>
      <c r="RM95" s="299"/>
      <c r="RN95" s="299"/>
      <c r="RO95" s="299"/>
      <c r="RP95" s="299"/>
      <c r="RQ95" s="299"/>
      <c r="RR95" s="299"/>
      <c r="RS95" s="299"/>
      <c r="RT95" s="299"/>
      <c r="RU95" s="299"/>
      <c r="RV95" s="299"/>
      <c r="RW95" s="299"/>
      <c r="RX95" s="299"/>
      <c r="RY95" s="299"/>
      <c r="RZ95" s="299"/>
      <c r="SA95" s="299"/>
      <c r="SB95" s="299"/>
      <c r="SC95" s="299"/>
      <c r="SD95" s="299"/>
      <c r="SE95" s="299"/>
      <c r="SF95" s="299"/>
      <c r="SG95" s="299"/>
      <c r="SH95" s="299"/>
      <c r="SI95" s="299"/>
      <c r="SJ95" s="299"/>
      <c r="SK95" s="299"/>
      <c r="SL95" s="299"/>
      <c r="SM95" s="299"/>
      <c r="SN95" s="299"/>
      <c r="SO95" s="299"/>
      <c r="SP95" s="299"/>
      <c r="SQ95" s="299"/>
      <c r="SR95" s="299"/>
      <c r="SS95" s="299"/>
      <c r="ST95" s="299"/>
      <c r="SU95" s="299"/>
      <c r="SV95" s="299"/>
      <c r="SW95" s="299"/>
      <c r="SX95" s="299"/>
      <c r="SY95" s="299"/>
      <c r="SZ95" s="299"/>
      <c r="TA95" s="299"/>
      <c r="TB95" s="299"/>
      <c r="TC95" s="299"/>
      <c r="TD95" s="299"/>
      <c r="TE95" s="299"/>
      <c r="TF95" s="299"/>
      <c r="TG95" s="299"/>
      <c r="TH95" s="299"/>
      <c r="TI95" s="299"/>
      <c r="TJ95" s="299"/>
      <c r="TK95" s="299"/>
      <c r="TL95" s="299"/>
      <c r="TM95" s="299"/>
      <c r="TN95" s="299"/>
      <c r="TO95" s="299"/>
      <c r="TP95" s="299"/>
      <c r="TQ95" s="299"/>
      <c r="TR95" s="299"/>
      <c r="TS95" s="299"/>
      <c r="TT95" s="299"/>
      <c r="TU95" s="299"/>
      <c r="TV95" s="299"/>
      <c r="TW95" s="299"/>
      <c r="TX95" s="299"/>
      <c r="TY95" s="299"/>
      <c r="TZ95" s="299"/>
      <c r="UA95" s="299"/>
      <c r="UB95" s="299"/>
      <c r="UC95" s="299"/>
      <c r="UD95" s="299"/>
      <c r="UE95" s="299"/>
      <c r="UF95" s="299"/>
      <c r="UG95" s="299"/>
      <c r="UH95" s="299"/>
      <c r="UI95" s="299"/>
      <c r="UJ95" s="299"/>
      <c r="UK95" s="299"/>
      <c r="UL95" s="299"/>
      <c r="UM95" s="299"/>
      <c r="UN95" s="299"/>
      <c r="UO95" s="299"/>
      <c r="UP95" s="299"/>
      <c r="UQ95" s="299"/>
      <c r="UR95" s="299"/>
      <c r="US95" s="299"/>
      <c r="UT95" s="299"/>
      <c r="UU95" s="299"/>
      <c r="UV95" s="299"/>
      <c r="UW95" s="299"/>
      <c r="UX95" s="299"/>
      <c r="UY95" s="299"/>
      <c r="UZ95" s="299"/>
      <c r="VA95" s="299"/>
      <c r="VB95" s="299"/>
      <c r="VC95" s="299"/>
      <c r="VD95" s="299"/>
      <c r="VE95" s="299"/>
      <c r="VF95" s="299"/>
      <c r="VG95" s="299"/>
      <c r="VH95" s="299"/>
      <c r="VI95" s="299"/>
      <c r="VJ95" s="299"/>
      <c r="VK95" s="299"/>
      <c r="VL95" s="299"/>
      <c r="VM95" s="299"/>
      <c r="VN95" s="299"/>
      <c r="VO95" s="299"/>
      <c r="VP95" s="299"/>
      <c r="VQ95" s="299"/>
      <c r="VR95" s="299"/>
      <c r="VS95" s="299"/>
      <c r="VT95" s="299"/>
      <c r="VU95" s="299"/>
      <c r="VV95" s="299"/>
      <c r="VW95" s="299"/>
      <c r="VX95" s="299"/>
      <c r="VY95" s="299"/>
      <c r="VZ95" s="299"/>
      <c r="WA95" s="299"/>
      <c r="WB95" s="299"/>
      <c r="WC95" s="299"/>
      <c r="WD95" s="299"/>
      <c r="WE95" s="299"/>
      <c r="WF95" s="299"/>
      <c r="WG95" s="299"/>
      <c r="WH95" s="299"/>
      <c r="WI95" s="299"/>
      <c r="WJ95" s="299"/>
      <c r="WK95" s="299"/>
      <c r="WL95" s="299"/>
      <c r="WM95" s="299"/>
      <c r="WN95" s="299"/>
      <c r="WO95" s="299"/>
      <c r="WP95" s="299"/>
      <c r="WQ95" s="299"/>
      <c r="WR95" s="299"/>
      <c r="WS95" s="299"/>
      <c r="WT95" s="299"/>
      <c r="WU95" s="299"/>
      <c r="WV95" s="299"/>
      <c r="WW95" s="299"/>
      <c r="WX95" s="299"/>
      <c r="WY95" s="299"/>
      <c r="WZ95" s="299"/>
      <c r="XA95" s="299"/>
      <c r="XB95" s="299"/>
      <c r="XC95" s="299"/>
      <c r="XD95" s="299"/>
      <c r="XE95" s="299"/>
      <c r="XF95" s="299"/>
      <c r="XG95" s="299"/>
      <c r="XH95" s="299"/>
      <c r="XI95" s="299"/>
      <c r="XJ95" s="299"/>
      <c r="XK95" s="299"/>
      <c r="XL95" s="299"/>
      <c r="XM95" s="299"/>
      <c r="XN95" s="299"/>
      <c r="XO95" s="299"/>
      <c r="XP95" s="299"/>
      <c r="XQ95" s="299"/>
      <c r="XR95" s="299"/>
      <c r="XS95" s="299"/>
      <c r="XT95" s="299"/>
      <c r="XU95" s="299"/>
      <c r="XV95" s="299"/>
      <c r="XW95" s="299"/>
      <c r="XX95" s="299"/>
      <c r="XY95" s="299"/>
      <c r="XZ95" s="299"/>
      <c r="YA95" s="299"/>
      <c r="YB95" s="299"/>
      <c r="YC95" s="299"/>
      <c r="YD95" s="299"/>
      <c r="YE95" s="299"/>
      <c r="YF95" s="299"/>
      <c r="YG95" s="299"/>
      <c r="YH95" s="299"/>
      <c r="YI95" s="299"/>
      <c r="YJ95" s="299"/>
      <c r="YK95" s="299"/>
      <c r="YL95" s="299"/>
      <c r="YM95" s="299"/>
      <c r="YN95" s="299"/>
      <c r="YO95" s="299"/>
      <c r="YP95" s="299"/>
      <c r="YQ95" s="299"/>
      <c r="YR95" s="299"/>
      <c r="YS95" s="299"/>
      <c r="YT95" s="299"/>
      <c r="YU95" s="299"/>
      <c r="YV95" s="299"/>
      <c r="YW95" s="299"/>
      <c r="YX95" s="299"/>
      <c r="YY95" s="299"/>
      <c r="YZ95" s="299"/>
      <c r="ZA95" s="299"/>
      <c r="ZB95" s="299"/>
      <c r="ZC95" s="299"/>
      <c r="ZD95" s="299"/>
    </row>
    <row r="96" spans="1:680" s="61" customFormat="1" x14ac:dyDescent="0.2">
      <c r="A96" s="30">
        <v>264</v>
      </c>
      <c r="B96" s="30" t="s">
        <v>38</v>
      </c>
      <c r="C96" s="92">
        <v>2017</v>
      </c>
      <c r="D96" s="351" t="s">
        <v>1303</v>
      </c>
      <c r="E96" s="274" t="s">
        <v>1299</v>
      </c>
      <c r="F96" s="351" t="s">
        <v>39</v>
      </c>
      <c r="G96" s="351" t="s">
        <v>61</v>
      </c>
      <c r="H96" s="351" t="s">
        <v>61</v>
      </c>
      <c r="I96" s="351" t="s">
        <v>61</v>
      </c>
      <c r="J96" s="351" t="s">
        <v>61</v>
      </c>
      <c r="K96" s="351" t="s">
        <v>61</v>
      </c>
      <c r="L96" s="351" t="s">
        <v>61</v>
      </c>
      <c r="M96" s="351" t="s">
        <v>61</v>
      </c>
      <c r="N96" s="351" t="s">
        <v>61</v>
      </c>
      <c r="O96" s="351" t="s">
        <v>61</v>
      </c>
      <c r="P96" s="351">
        <v>60</v>
      </c>
      <c r="Q96" s="351" t="s">
        <v>43</v>
      </c>
      <c r="R96" s="351">
        <v>37</v>
      </c>
      <c r="S96" s="351">
        <v>36</v>
      </c>
      <c r="T96" s="351" t="s">
        <v>1453</v>
      </c>
      <c r="U96" s="351">
        <v>2018</v>
      </c>
      <c r="V96" s="351" t="s">
        <v>61</v>
      </c>
      <c r="W96" s="351" t="s">
        <v>61</v>
      </c>
      <c r="X96" s="351">
        <v>3</v>
      </c>
      <c r="Y96" s="351" t="s">
        <v>61</v>
      </c>
      <c r="Z96" s="351" t="s">
        <v>59</v>
      </c>
      <c r="AA96" s="90" t="s">
        <v>59</v>
      </c>
      <c r="AB96" s="90" t="s">
        <v>60</v>
      </c>
      <c r="AC96" s="52"/>
      <c r="AD96" s="351" t="s">
        <v>59</v>
      </c>
      <c r="AE96" s="351" t="s">
        <v>59</v>
      </c>
      <c r="AF96" s="351" t="s">
        <v>59</v>
      </c>
      <c r="AG96" s="351" t="s">
        <v>59</v>
      </c>
      <c r="AH96" s="351" t="s">
        <v>1129</v>
      </c>
      <c r="AI96" s="351" t="s">
        <v>58</v>
      </c>
      <c r="AJ96" s="351" t="s">
        <v>59</v>
      </c>
      <c r="AK96" s="302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  <c r="IV96" s="56"/>
      <c r="IW96" s="56"/>
      <c r="IX96" s="56"/>
      <c r="IY96" s="56"/>
      <c r="IZ96" s="56"/>
      <c r="JA96" s="56"/>
      <c r="JB96" s="56"/>
      <c r="JC96" s="56"/>
      <c r="JD96" s="56"/>
      <c r="JE96" s="56"/>
      <c r="JF96" s="56"/>
      <c r="JG96" s="56"/>
      <c r="JH96" s="56"/>
      <c r="JI96" s="56"/>
      <c r="JJ96" s="56"/>
      <c r="JK96" s="56"/>
      <c r="JL96" s="56"/>
      <c r="JM96" s="56"/>
      <c r="JN96" s="56"/>
      <c r="JO96" s="56"/>
      <c r="JP96" s="56"/>
      <c r="JQ96" s="56"/>
      <c r="JR96" s="56"/>
      <c r="JS96" s="56"/>
      <c r="JT96" s="56"/>
      <c r="JU96" s="56"/>
      <c r="JV96" s="56"/>
      <c r="JW96" s="56"/>
      <c r="JX96" s="56"/>
      <c r="JY96" s="56"/>
      <c r="JZ96" s="56"/>
      <c r="KA96" s="56"/>
      <c r="KB96" s="56"/>
      <c r="KC96" s="56"/>
      <c r="KD96" s="56"/>
      <c r="KE96" s="56"/>
      <c r="KF96" s="56"/>
      <c r="KG96" s="56"/>
      <c r="KH96" s="56"/>
      <c r="KI96" s="56"/>
      <c r="KJ96" s="56"/>
      <c r="KK96" s="56"/>
      <c r="KL96" s="56"/>
      <c r="KM96" s="56"/>
      <c r="KN96" s="56"/>
      <c r="KO96" s="56"/>
      <c r="KP96" s="56"/>
      <c r="KQ96" s="56"/>
      <c r="KR96" s="56"/>
      <c r="KS96" s="56"/>
      <c r="KT96" s="56"/>
      <c r="KU96" s="56"/>
      <c r="KV96" s="56"/>
      <c r="KW96" s="56"/>
      <c r="KX96" s="56"/>
      <c r="KY96" s="56"/>
      <c r="KZ96" s="56"/>
      <c r="LA96" s="56"/>
      <c r="LB96" s="56"/>
      <c r="LC96" s="56"/>
      <c r="LD96" s="56"/>
      <c r="LE96" s="56"/>
      <c r="LF96" s="56"/>
      <c r="LG96" s="56"/>
      <c r="LH96" s="56"/>
      <c r="LI96" s="56"/>
      <c r="LJ96" s="56"/>
      <c r="LK96" s="56"/>
      <c r="LL96" s="56"/>
      <c r="LM96" s="56"/>
      <c r="LN96" s="56"/>
      <c r="LO96" s="56"/>
      <c r="LP96" s="56"/>
      <c r="LQ96" s="56"/>
      <c r="LR96" s="56"/>
      <c r="LS96" s="56"/>
      <c r="LT96" s="56"/>
      <c r="LU96" s="56"/>
      <c r="LV96" s="56"/>
      <c r="LW96" s="56"/>
      <c r="LX96" s="56"/>
      <c r="LY96" s="56"/>
      <c r="LZ96" s="56"/>
      <c r="MA96" s="56"/>
      <c r="MB96" s="56"/>
      <c r="MC96" s="56"/>
      <c r="MD96" s="56"/>
      <c r="ME96" s="56"/>
      <c r="MF96" s="56"/>
      <c r="MG96" s="56"/>
      <c r="MH96" s="56"/>
      <c r="MI96" s="56"/>
      <c r="MJ96" s="56"/>
      <c r="MK96" s="56"/>
      <c r="ML96" s="56"/>
      <c r="MM96" s="56"/>
      <c r="MN96" s="56"/>
      <c r="MO96" s="56"/>
      <c r="MP96" s="56"/>
      <c r="MQ96" s="56"/>
      <c r="MR96" s="56"/>
      <c r="MS96" s="56"/>
      <c r="MT96" s="56"/>
      <c r="MU96" s="56"/>
      <c r="MV96" s="56"/>
      <c r="MW96" s="56"/>
      <c r="MX96" s="56"/>
      <c r="MY96" s="56"/>
      <c r="MZ96" s="56"/>
      <c r="NA96" s="56"/>
      <c r="NB96" s="56"/>
      <c r="NC96" s="56"/>
      <c r="ND96" s="56"/>
      <c r="NE96" s="56"/>
      <c r="NF96" s="56"/>
      <c r="NG96" s="56"/>
      <c r="NH96" s="56"/>
      <c r="NI96" s="56"/>
      <c r="NJ96" s="56"/>
      <c r="NK96" s="56"/>
      <c r="NL96" s="56"/>
      <c r="NM96" s="56"/>
      <c r="NN96" s="56"/>
      <c r="NO96" s="56"/>
      <c r="NP96" s="56"/>
      <c r="NQ96" s="56"/>
      <c r="NR96" s="56"/>
      <c r="NS96" s="56"/>
      <c r="NT96" s="56"/>
      <c r="NU96" s="56"/>
      <c r="NV96" s="56"/>
      <c r="NW96" s="56"/>
      <c r="NX96" s="56"/>
      <c r="NY96" s="56"/>
      <c r="NZ96" s="56"/>
      <c r="OA96" s="56"/>
      <c r="OB96" s="56"/>
      <c r="OC96" s="56"/>
      <c r="OD96" s="56"/>
      <c r="OE96" s="56"/>
      <c r="OF96" s="56"/>
      <c r="OG96" s="56"/>
      <c r="OH96" s="56"/>
      <c r="OI96" s="56"/>
      <c r="OJ96" s="56"/>
      <c r="OK96" s="56"/>
      <c r="OL96" s="56"/>
      <c r="OM96" s="56"/>
      <c r="ON96" s="56"/>
      <c r="OO96" s="56"/>
      <c r="OP96" s="56"/>
      <c r="OQ96" s="56"/>
      <c r="OR96" s="56"/>
      <c r="OS96" s="56"/>
      <c r="OT96" s="56"/>
      <c r="OU96" s="56"/>
      <c r="OV96" s="56"/>
      <c r="OW96" s="56"/>
      <c r="OX96" s="56"/>
      <c r="OY96" s="56"/>
      <c r="OZ96" s="56"/>
      <c r="PA96" s="56"/>
      <c r="PB96" s="56"/>
      <c r="PC96" s="56"/>
      <c r="PD96" s="56"/>
      <c r="PE96" s="56"/>
      <c r="PF96" s="56"/>
      <c r="PG96" s="56"/>
      <c r="PH96" s="56"/>
      <c r="PI96" s="56"/>
      <c r="PJ96" s="56"/>
      <c r="PK96" s="56"/>
      <c r="PL96" s="56"/>
      <c r="PM96" s="56"/>
      <c r="PN96" s="56"/>
      <c r="PO96" s="56"/>
      <c r="PP96" s="56"/>
      <c r="PQ96" s="56"/>
      <c r="PR96" s="56"/>
      <c r="PS96" s="56"/>
      <c r="PT96" s="56"/>
      <c r="PU96" s="56"/>
      <c r="PV96" s="56"/>
      <c r="PW96" s="56"/>
      <c r="PX96" s="56"/>
      <c r="PY96" s="56"/>
      <c r="PZ96" s="56"/>
      <c r="QA96" s="56"/>
      <c r="QB96" s="56"/>
      <c r="QC96" s="56"/>
      <c r="QD96" s="56"/>
      <c r="QE96" s="56"/>
      <c r="QF96" s="56"/>
      <c r="QG96" s="56"/>
      <c r="QH96" s="56"/>
      <c r="QI96" s="56"/>
      <c r="QJ96" s="56"/>
      <c r="QK96" s="56"/>
      <c r="QL96" s="56"/>
      <c r="QM96" s="56"/>
      <c r="QN96" s="56"/>
      <c r="QO96" s="56"/>
      <c r="QP96" s="56"/>
      <c r="QQ96" s="56"/>
      <c r="QR96" s="56"/>
      <c r="QS96" s="56"/>
      <c r="QT96" s="56"/>
      <c r="QU96" s="56"/>
      <c r="QV96" s="56"/>
      <c r="QW96" s="56"/>
      <c r="QX96" s="56"/>
      <c r="QY96" s="56"/>
      <c r="QZ96" s="56"/>
      <c r="RA96" s="56"/>
      <c r="RB96" s="56"/>
      <c r="RC96" s="56"/>
      <c r="RD96" s="56"/>
      <c r="RE96" s="56"/>
      <c r="RF96" s="56"/>
      <c r="RG96" s="56"/>
      <c r="RH96" s="56"/>
      <c r="RI96" s="56"/>
      <c r="RJ96" s="56"/>
      <c r="RK96" s="56"/>
      <c r="RL96" s="56"/>
      <c r="RM96" s="56"/>
      <c r="RN96" s="56"/>
      <c r="RO96" s="56"/>
      <c r="RP96" s="56"/>
      <c r="RQ96" s="56"/>
      <c r="RR96" s="56"/>
      <c r="RS96" s="56"/>
      <c r="RT96" s="56"/>
      <c r="RU96" s="56"/>
      <c r="RV96" s="56"/>
      <c r="RW96" s="56"/>
      <c r="RX96" s="56"/>
      <c r="RY96" s="56"/>
      <c r="RZ96" s="56"/>
      <c r="SA96" s="56"/>
      <c r="SB96" s="56"/>
      <c r="SC96" s="56"/>
      <c r="SD96" s="56"/>
      <c r="SE96" s="56"/>
      <c r="SF96" s="56"/>
      <c r="SG96" s="56"/>
      <c r="SH96" s="56"/>
      <c r="SI96" s="56"/>
      <c r="SJ96" s="56"/>
      <c r="SK96" s="56"/>
      <c r="SL96" s="56"/>
      <c r="SM96" s="56"/>
      <c r="SN96" s="56"/>
      <c r="SO96" s="56"/>
      <c r="SP96" s="56"/>
      <c r="SQ96" s="56"/>
      <c r="SR96" s="56"/>
      <c r="SS96" s="56"/>
      <c r="ST96" s="56"/>
      <c r="SU96" s="56"/>
      <c r="SV96" s="56"/>
      <c r="SW96" s="56"/>
      <c r="SX96" s="56"/>
      <c r="SY96" s="56"/>
      <c r="SZ96" s="56"/>
      <c r="TA96" s="56"/>
      <c r="TB96" s="56"/>
      <c r="TC96" s="56"/>
      <c r="TD96" s="56"/>
      <c r="TE96" s="56"/>
      <c r="TF96" s="56"/>
      <c r="TG96" s="56"/>
      <c r="TH96" s="56"/>
      <c r="TI96" s="56"/>
      <c r="TJ96" s="56"/>
      <c r="TK96" s="56"/>
      <c r="TL96" s="56"/>
      <c r="TM96" s="56"/>
      <c r="TN96" s="56"/>
      <c r="TO96" s="56"/>
      <c r="TP96" s="56"/>
      <c r="TQ96" s="56"/>
      <c r="TR96" s="56"/>
      <c r="TS96" s="56"/>
      <c r="TT96" s="56"/>
      <c r="TU96" s="56"/>
      <c r="TV96" s="56"/>
      <c r="TW96" s="56"/>
      <c r="TX96" s="56"/>
      <c r="TY96" s="56"/>
      <c r="TZ96" s="56"/>
      <c r="UA96" s="56"/>
      <c r="UB96" s="56"/>
      <c r="UC96" s="56"/>
      <c r="UD96" s="56"/>
      <c r="UE96" s="56"/>
      <c r="UF96" s="56"/>
      <c r="UG96" s="56"/>
      <c r="UH96" s="56"/>
      <c r="UI96" s="56"/>
      <c r="UJ96" s="56"/>
      <c r="UK96" s="56"/>
      <c r="UL96" s="56"/>
      <c r="UM96" s="56"/>
      <c r="UN96" s="56"/>
      <c r="UO96" s="56"/>
      <c r="UP96" s="56"/>
      <c r="UQ96" s="56"/>
      <c r="UR96" s="56"/>
      <c r="US96" s="56"/>
      <c r="UT96" s="56"/>
      <c r="UU96" s="56"/>
      <c r="UV96" s="56"/>
      <c r="UW96" s="56"/>
      <c r="UX96" s="56"/>
      <c r="UY96" s="56"/>
      <c r="UZ96" s="56"/>
      <c r="VA96" s="56"/>
      <c r="VB96" s="56"/>
      <c r="VC96" s="56"/>
      <c r="VD96" s="56"/>
      <c r="VE96" s="56"/>
      <c r="VF96" s="56"/>
      <c r="VG96" s="56"/>
      <c r="VH96" s="56"/>
      <c r="VI96" s="56"/>
      <c r="VJ96" s="56"/>
      <c r="VK96" s="56"/>
      <c r="VL96" s="56"/>
      <c r="VM96" s="56"/>
      <c r="VN96" s="56"/>
      <c r="VO96" s="56"/>
      <c r="VP96" s="56"/>
      <c r="VQ96" s="56"/>
      <c r="VR96" s="56"/>
      <c r="VS96" s="56"/>
      <c r="VT96" s="56"/>
      <c r="VU96" s="56"/>
      <c r="VV96" s="56"/>
      <c r="VW96" s="56"/>
      <c r="VX96" s="56"/>
      <c r="VY96" s="56"/>
      <c r="VZ96" s="56"/>
      <c r="WA96" s="56"/>
      <c r="WB96" s="56"/>
      <c r="WC96" s="56"/>
      <c r="WD96" s="56"/>
      <c r="WE96" s="56"/>
      <c r="WF96" s="56"/>
      <c r="WG96" s="56"/>
      <c r="WH96" s="56"/>
      <c r="WI96" s="56"/>
      <c r="WJ96" s="56"/>
      <c r="WK96" s="56"/>
      <c r="WL96" s="56"/>
      <c r="WM96" s="56"/>
      <c r="WN96" s="56"/>
      <c r="WO96" s="56"/>
      <c r="WP96" s="56"/>
      <c r="WQ96" s="56"/>
      <c r="WR96" s="56"/>
      <c r="WS96" s="56"/>
      <c r="WT96" s="56"/>
      <c r="WU96" s="56"/>
      <c r="WV96" s="56"/>
      <c r="WW96" s="56"/>
      <c r="WX96" s="56"/>
      <c r="WY96" s="56"/>
      <c r="WZ96" s="56"/>
      <c r="XA96" s="56"/>
      <c r="XB96" s="56"/>
      <c r="XC96" s="56"/>
      <c r="XD96" s="56"/>
      <c r="XE96" s="56"/>
      <c r="XF96" s="56"/>
      <c r="XG96" s="56"/>
      <c r="XH96" s="56"/>
      <c r="XI96" s="56"/>
      <c r="XJ96" s="56"/>
      <c r="XK96" s="56"/>
      <c r="XL96" s="56"/>
      <c r="XM96" s="56"/>
      <c r="XN96" s="56"/>
      <c r="XO96" s="56"/>
      <c r="XP96" s="56"/>
      <c r="XQ96" s="56"/>
      <c r="XR96" s="56"/>
      <c r="XS96" s="56"/>
      <c r="XT96" s="56"/>
      <c r="XU96" s="56"/>
      <c r="XV96" s="56"/>
      <c r="XW96" s="56"/>
      <c r="XX96" s="56"/>
      <c r="XY96" s="56"/>
      <c r="XZ96" s="56"/>
      <c r="YA96" s="56"/>
      <c r="YB96" s="56"/>
      <c r="YC96" s="56"/>
      <c r="YD96" s="56"/>
      <c r="YE96" s="56"/>
      <c r="YF96" s="56"/>
      <c r="YG96" s="56"/>
      <c r="YH96" s="56"/>
      <c r="YI96" s="56"/>
      <c r="YJ96" s="56"/>
      <c r="YK96" s="56"/>
      <c r="YL96" s="56"/>
      <c r="YM96" s="56"/>
      <c r="YN96" s="56"/>
      <c r="YO96" s="56"/>
      <c r="YP96" s="56"/>
      <c r="YQ96" s="56"/>
      <c r="YR96" s="56"/>
      <c r="YS96" s="56"/>
      <c r="YT96" s="56"/>
      <c r="YU96" s="56"/>
      <c r="YV96" s="56"/>
      <c r="YW96" s="56"/>
      <c r="YX96" s="56"/>
      <c r="YY96" s="56"/>
      <c r="YZ96" s="56"/>
      <c r="ZA96" s="56"/>
      <c r="ZB96" s="56"/>
      <c r="ZC96" s="56"/>
      <c r="ZD96" s="56"/>
    </row>
    <row r="97" spans="1:680" s="20" customFormat="1" x14ac:dyDescent="0.2">
      <c r="A97" s="37">
        <v>265</v>
      </c>
      <c r="B97" s="37" t="s">
        <v>38</v>
      </c>
      <c r="C97" s="37">
        <v>2017</v>
      </c>
      <c r="D97" s="352" t="s">
        <v>1304</v>
      </c>
      <c r="E97" s="275" t="s">
        <v>1299</v>
      </c>
      <c r="F97" s="352" t="s">
        <v>40</v>
      </c>
      <c r="G97" s="352" t="s">
        <v>61</v>
      </c>
      <c r="H97" s="352" t="s">
        <v>61</v>
      </c>
      <c r="I97" s="352" t="s">
        <v>61</v>
      </c>
      <c r="J97" s="352" t="s">
        <v>61</v>
      </c>
      <c r="K97" s="352" t="s">
        <v>61</v>
      </c>
      <c r="L97" s="352" t="s">
        <v>61</v>
      </c>
      <c r="M97" s="352" t="s">
        <v>61</v>
      </c>
      <c r="N97" s="352" t="s">
        <v>61</v>
      </c>
      <c r="O97" s="352" t="s">
        <v>61</v>
      </c>
      <c r="P97" s="352">
        <v>60</v>
      </c>
      <c r="Q97" s="352" t="s">
        <v>43</v>
      </c>
      <c r="R97" s="352">
        <v>84</v>
      </c>
      <c r="S97" s="352">
        <v>84</v>
      </c>
      <c r="T97" s="352" t="s">
        <v>1454</v>
      </c>
      <c r="U97" s="352">
        <v>2018</v>
      </c>
      <c r="V97" s="352" t="s">
        <v>61</v>
      </c>
      <c r="W97" s="352" t="s">
        <v>61</v>
      </c>
      <c r="X97" s="352">
        <v>0</v>
      </c>
      <c r="Y97" s="352" t="s">
        <v>61</v>
      </c>
      <c r="Z97" s="352" t="s">
        <v>59</v>
      </c>
      <c r="AA97" s="352" t="s">
        <v>59</v>
      </c>
      <c r="AB97" s="104" t="s">
        <v>60</v>
      </c>
      <c r="AC97" s="57"/>
      <c r="AD97" s="352" t="s">
        <v>59</v>
      </c>
      <c r="AE97" s="352" t="s">
        <v>59</v>
      </c>
      <c r="AF97" s="352" t="s">
        <v>59</v>
      </c>
      <c r="AG97" s="352" t="s">
        <v>59</v>
      </c>
      <c r="AH97" s="352" t="s">
        <v>1129</v>
      </c>
      <c r="AI97" s="352" t="s">
        <v>58</v>
      </c>
      <c r="AJ97" s="352" t="s">
        <v>59</v>
      </c>
      <c r="AK97" s="30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  <c r="EQ97" s="53"/>
      <c r="ER97" s="53"/>
      <c r="ES97" s="53"/>
      <c r="ET97" s="53"/>
      <c r="EU97" s="53"/>
      <c r="EV97" s="53"/>
      <c r="EW97" s="53"/>
      <c r="EX97" s="53"/>
      <c r="EY97" s="53"/>
      <c r="EZ97" s="53"/>
      <c r="FA97" s="53"/>
      <c r="FB97" s="53"/>
      <c r="FC97" s="53"/>
      <c r="FD97" s="53"/>
      <c r="FE97" s="53"/>
      <c r="FF97" s="53"/>
      <c r="FG97" s="53"/>
      <c r="FH97" s="53"/>
      <c r="FI97" s="53"/>
      <c r="FJ97" s="53"/>
      <c r="FK97" s="53"/>
      <c r="FL97" s="53"/>
      <c r="FM97" s="53"/>
      <c r="FN97" s="53"/>
      <c r="FO97" s="53"/>
      <c r="FP97" s="53"/>
      <c r="FQ97" s="53"/>
      <c r="FR97" s="53"/>
      <c r="FS97" s="53"/>
      <c r="FT97" s="53"/>
      <c r="FU97" s="53"/>
      <c r="FV97" s="53"/>
      <c r="FW97" s="53"/>
      <c r="FX97" s="53"/>
      <c r="FY97" s="53"/>
      <c r="FZ97" s="53"/>
      <c r="GA97" s="53"/>
      <c r="GB97" s="53"/>
      <c r="GC97" s="53"/>
      <c r="GD97" s="53"/>
      <c r="GE97" s="53"/>
      <c r="GF97" s="53"/>
      <c r="GG97" s="53"/>
      <c r="GH97" s="53"/>
      <c r="GI97" s="53"/>
      <c r="GJ97" s="53"/>
      <c r="GK97" s="53"/>
      <c r="GL97" s="53"/>
      <c r="GM97" s="53"/>
      <c r="GN97" s="53"/>
      <c r="GO97" s="53"/>
      <c r="GP97" s="53"/>
      <c r="GQ97" s="53"/>
      <c r="GR97" s="53"/>
      <c r="GS97" s="53"/>
      <c r="GT97" s="53"/>
      <c r="GU97" s="53"/>
      <c r="GV97" s="53"/>
      <c r="GW97" s="53"/>
      <c r="GX97" s="53"/>
      <c r="GY97" s="53"/>
      <c r="GZ97" s="53"/>
      <c r="HA97" s="53"/>
      <c r="HB97" s="53"/>
      <c r="HC97" s="53"/>
      <c r="HD97" s="53"/>
      <c r="HE97" s="53"/>
      <c r="HF97" s="53"/>
      <c r="HG97" s="53"/>
      <c r="HH97" s="53"/>
      <c r="HI97" s="53"/>
      <c r="HJ97" s="53"/>
      <c r="HK97" s="53"/>
      <c r="HL97" s="53"/>
      <c r="HM97" s="53"/>
      <c r="HN97" s="53"/>
      <c r="HO97" s="53"/>
      <c r="HP97" s="53"/>
      <c r="HQ97" s="53"/>
      <c r="HR97" s="53"/>
      <c r="HS97" s="53"/>
      <c r="HT97" s="53"/>
      <c r="HU97" s="53"/>
      <c r="HV97" s="53"/>
      <c r="HW97" s="53"/>
      <c r="HX97" s="53"/>
      <c r="HY97" s="53"/>
      <c r="HZ97" s="53"/>
      <c r="IA97" s="53"/>
      <c r="IB97" s="53"/>
      <c r="IC97" s="53"/>
      <c r="ID97" s="53"/>
      <c r="IE97" s="53"/>
      <c r="IF97" s="53"/>
      <c r="IG97" s="53"/>
      <c r="IH97" s="53"/>
      <c r="II97" s="53"/>
      <c r="IJ97" s="53"/>
      <c r="IK97" s="53"/>
      <c r="IL97" s="53"/>
      <c r="IM97" s="53"/>
      <c r="IN97" s="53"/>
      <c r="IO97" s="53"/>
      <c r="IP97" s="53"/>
      <c r="IQ97" s="53"/>
      <c r="IR97" s="53"/>
      <c r="IS97" s="53"/>
      <c r="IT97" s="53"/>
      <c r="IU97" s="53"/>
      <c r="IV97" s="53"/>
      <c r="IW97" s="53"/>
      <c r="IX97" s="53"/>
      <c r="IY97" s="53"/>
      <c r="IZ97" s="53"/>
      <c r="JA97" s="53"/>
      <c r="JB97" s="53"/>
      <c r="JC97" s="53"/>
      <c r="JD97" s="53"/>
      <c r="JE97" s="53"/>
      <c r="JF97" s="53"/>
      <c r="JG97" s="53"/>
      <c r="JH97" s="53"/>
      <c r="JI97" s="53"/>
      <c r="JJ97" s="53"/>
      <c r="JK97" s="53"/>
      <c r="JL97" s="53"/>
      <c r="JM97" s="53"/>
      <c r="JN97" s="53"/>
      <c r="JO97" s="53"/>
      <c r="JP97" s="53"/>
      <c r="JQ97" s="53"/>
      <c r="JR97" s="53"/>
      <c r="JS97" s="53"/>
      <c r="JT97" s="53"/>
      <c r="JU97" s="53"/>
      <c r="JV97" s="53"/>
      <c r="JW97" s="53"/>
      <c r="JX97" s="53"/>
      <c r="JY97" s="53"/>
      <c r="JZ97" s="53"/>
      <c r="KA97" s="53"/>
      <c r="KB97" s="53"/>
      <c r="KC97" s="53"/>
      <c r="KD97" s="53"/>
      <c r="KE97" s="53"/>
      <c r="KF97" s="53"/>
      <c r="KG97" s="53"/>
      <c r="KH97" s="53"/>
      <c r="KI97" s="53"/>
      <c r="KJ97" s="53"/>
      <c r="KK97" s="53"/>
      <c r="KL97" s="53"/>
      <c r="KM97" s="53"/>
      <c r="KN97" s="53"/>
      <c r="KO97" s="53"/>
      <c r="KP97" s="53"/>
      <c r="KQ97" s="53"/>
      <c r="KR97" s="53"/>
      <c r="KS97" s="53"/>
      <c r="KT97" s="53"/>
      <c r="KU97" s="53"/>
      <c r="KV97" s="53"/>
      <c r="KW97" s="53"/>
      <c r="KX97" s="53"/>
      <c r="KY97" s="53"/>
      <c r="KZ97" s="53"/>
      <c r="LA97" s="53"/>
      <c r="LB97" s="53"/>
      <c r="LC97" s="53"/>
      <c r="LD97" s="53"/>
      <c r="LE97" s="53"/>
      <c r="LF97" s="53"/>
      <c r="LG97" s="53"/>
      <c r="LH97" s="53"/>
      <c r="LI97" s="53"/>
      <c r="LJ97" s="53"/>
      <c r="LK97" s="53"/>
      <c r="LL97" s="53"/>
      <c r="LM97" s="53"/>
      <c r="LN97" s="53"/>
      <c r="LO97" s="53"/>
      <c r="LP97" s="53"/>
      <c r="LQ97" s="53"/>
      <c r="LR97" s="53"/>
      <c r="LS97" s="53"/>
      <c r="LT97" s="53"/>
      <c r="LU97" s="53"/>
      <c r="LV97" s="53"/>
      <c r="LW97" s="53"/>
      <c r="LX97" s="53"/>
      <c r="LY97" s="53"/>
      <c r="LZ97" s="53"/>
      <c r="MA97" s="53"/>
      <c r="MB97" s="53"/>
      <c r="MC97" s="53"/>
      <c r="MD97" s="53"/>
      <c r="ME97" s="53"/>
      <c r="MF97" s="53"/>
      <c r="MG97" s="53"/>
      <c r="MH97" s="53"/>
      <c r="MI97" s="53"/>
      <c r="MJ97" s="53"/>
      <c r="MK97" s="53"/>
      <c r="ML97" s="53"/>
      <c r="MM97" s="53"/>
      <c r="MN97" s="53"/>
      <c r="MO97" s="53"/>
      <c r="MP97" s="53"/>
      <c r="MQ97" s="53"/>
      <c r="MR97" s="53"/>
      <c r="MS97" s="53"/>
      <c r="MT97" s="53"/>
      <c r="MU97" s="53"/>
      <c r="MV97" s="53"/>
      <c r="MW97" s="53"/>
      <c r="MX97" s="53"/>
      <c r="MY97" s="53"/>
      <c r="MZ97" s="53"/>
      <c r="NA97" s="53"/>
      <c r="NB97" s="53"/>
      <c r="NC97" s="53"/>
      <c r="ND97" s="53"/>
      <c r="NE97" s="53"/>
      <c r="NF97" s="53"/>
      <c r="NG97" s="53"/>
      <c r="NH97" s="53"/>
      <c r="NI97" s="53"/>
      <c r="NJ97" s="53"/>
      <c r="NK97" s="53"/>
      <c r="NL97" s="53"/>
      <c r="NM97" s="53"/>
      <c r="NN97" s="53"/>
      <c r="NO97" s="53"/>
      <c r="NP97" s="53"/>
      <c r="NQ97" s="53"/>
      <c r="NR97" s="53"/>
      <c r="NS97" s="53"/>
      <c r="NT97" s="53"/>
      <c r="NU97" s="53"/>
      <c r="NV97" s="53"/>
      <c r="NW97" s="53"/>
      <c r="NX97" s="53"/>
      <c r="NY97" s="53"/>
      <c r="NZ97" s="53"/>
      <c r="OA97" s="53"/>
      <c r="OB97" s="53"/>
      <c r="OC97" s="53"/>
      <c r="OD97" s="53"/>
      <c r="OE97" s="53"/>
      <c r="OF97" s="53"/>
      <c r="OG97" s="53"/>
      <c r="OH97" s="53"/>
      <c r="OI97" s="53"/>
      <c r="OJ97" s="53"/>
      <c r="OK97" s="53"/>
      <c r="OL97" s="53"/>
      <c r="OM97" s="53"/>
      <c r="ON97" s="53"/>
      <c r="OO97" s="53"/>
      <c r="OP97" s="53"/>
      <c r="OQ97" s="53"/>
      <c r="OR97" s="53"/>
      <c r="OS97" s="53"/>
      <c r="OT97" s="53"/>
      <c r="OU97" s="53"/>
      <c r="OV97" s="53"/>
      <c r="OW97" s="53"/>
      <c r="OX97" s="53"/>
      <c r="OY97" s="53"/>
      <c r="OZ97" s="53"/>
      <c r="PA97" s="53"/>
      <c r="PB97" s="53"/>
      <c r="PC97" s="53"/>
      <c r="PD97" s="53"/>
      <c r="PE97" s="53"/>
      <c r="PF97" s="53"/>
      <c r="PG97" s="53"/>
      <c r="PH97" s="53"/>
      <c r="PI97" s="53"/>
      <c r="PJ97" s="53"/>
      <c r="PK97" s="53"/>
      <c r="PL97" s="53"/>
      <c r="PM97" s="53"/>
      <c r="PN97" s="53"/>
      <c r="PO97" s="53"/>
      <c r="PP97" s="53"/>
      <c r="PQ97" s="53"/>
      <c r="PR97" s="53"/>
      <c r="PS97" s="53"/>
      <c r="PT97" s="53"/>
      <c r="PU97" s="53"/>
      <c r="PV97" s="53"/>
      <c r="PW97" s="53"/>
      <c r="PX97" s="53"/>
      <c r="PY97" s="53"/>
      <c r="PZ97" s="53"/>
      <c r="QA97" s="53"/>
      <c r="QB97" s="53"/>
      <c r="QC97" s="53"/>
      <c r="QD97" s="53"/>
      <c r="QE97" s="53"/>
      <c r="QF97" s="53"/>
      <c r="QG97" s="53"/>
      <c r="QH97" s="53"/>
      <c r="QI97" s="53"/>
      <c r="QJ97" s="53"/>
      <c r="QK97" s="53"/>
      <c r="QL97" s="53"/>
      <c r="QM97" s="53"/>
      <c r="QN97" s="53"/>
      <c r="QO97" s="53"/>
      <c r="QP97" s="53"/>
      <c r="QQ97" s="53"/>
      <c r="QR97" s="53"/>
      <c r="QS97" s="53"/>
      <c r="QT97" s="53"/>
      <c r="QU97" s="53"/>
      <c r="QV97" s="53"/>
      <c r="QW97" s="53"/>
      <c r="QX97" s="53"/>
      <c r="QY97" s="53"/>
      <c r="QZ97" s="53"/>
      <c r="RA97" s="53"/>
      <c r="RB97" s="53"/>
      <c r="RC97" s="53"/>
      <c r="RD97" s="53"/>
      <c r="RE97" s="53"/>
      <c r="RF97" s="53"/>
      <c r="RG97" s="53"/>
      <c r="RH97" s="53"/>
      <c r="RI97" s="53"/>
      <c r="RJ97" s="53"/>
      <c r="RK97" s="53"/>
      <c r="RL97" s="53"/>
      <c r="RM97" s="53"/>
      <c r="RN97" s="53"/>
      <c r="RO97" s="53"/>
      <c r="RP97" s="53"/>
      <c r="RQ97" s="53"/>
      <c r="RR97" s="53"/>
      <c r="RS97" s="53"/>
      <c r="RT97" s="53"/>
      <c r="RU97" s="53"/>
      <c r="RV97" s="53"/>
      <c r="RW97" s="53"/>
      <c r="RX97" s="53"/>
      <c r="RY97" s="53"/>
      <c r="RZ97" s="53"/>
      <c r="SA97" s="53"/>
      <c r="SB97" s="53"/>
      <c r="SC97" s="53"/>
      <c r="SD97" s="53"/>
      <c r="SE97" s="53"/>
      <c r="SF97" s="53"/>
      <c r="SG97" s="53"/>
      <c r="SH97" s="53"/>
      <c r="SI97" s="53"/>
      <c r="SJ97" s="53"/>
      <c r="SK97" s="53"/>
      <c r="SL97" s="53"/>
      <c r="SM97" s="53"/>
      <c r="SN97" s="53"/>
      <c r="SO97" s="53"/>
      <c r="SP97" s="53"/>
      <c r="SQ97" s="53"/>
      <c r="SR97" s="53"/>
      <c r="SS97" s="53"/>
      <c r="ST97" s="53"/>
      <c r="SU97" s="53"/>
      <c r="SV97" s="53"/>
      <c r="SW97" s="53"/>
      <c r="SX97" s="53"/>
      <c r="SY97" s="53"/>
      <c r="SZ97" s="53"/>
      <c r="TA97" s="53"/>
      <c r="TB97" s="53"/>
      <c r="TC97" s="53"/>
      <c r="TD97" s="53"/>
      <c r="TE97" s="53"/>
      <c r="TF97" s="53"/>
      <c r="TG97" s="53"/>
      <c r="TH97" s="53"/>
      <c r="TI97" s="53"/>
      <c r="TJ97" s="53"/>
      <c r="TK97" s="53"/>
      <c r="TL97" s="53"/>
      <c r="TM97" s="53"/>
      <c r="TN97" s="53"/>
      <c r="TO97" s="53"/>
      <c r="TP97" s="53"/>
      <c r="TQ97" s="53"/>
      <c r="TR97" s="53"/>
      <c r="TS97" s="53"/>
      <c r="TT97" s="53"/>
      <c r="TU97" s="53"/>
      <c r="TV97" s="53"/>
      <c r="TW97" s="53"/>
      <c r="TX97" s="53"/>
      <c r="TY97" s="53"/>
      <c r="TZ97" s="53"/>
      <c r="UA97" s="53"/>
      <c r="UB97" s="53"/>
      <c r="UC97" s="53"/>
      <c r="UD97" s="53"/>
      <c r="UE97" s="53"/>
      <c r="UF97" s="53"/>
      <c r="UG97" s="53"/>
      <c r="UH97" s="53"/>
      <c r="UI97" s="53"/>
      <c r="UJ97" s="53"/>
      <c r="UK97" s="53"/>
      <c r="UL97" s="53"/>
      <c r="UM97" s="53"/>
      <c r="UN97" s="53"/>
      <c r="UO97" s="53"/>
      <c r="UP97" s="53"/>
      <c r="UQ97" s="53"/>
      <c r="UR97" s="53"/>
      <c r="US97" s="53"/>
      <c r="UT97" s="53"/>
      <c r="UU97" s="53"/>
      <c r="UV97" s="53"/>
      <c r="UW97" s="53"/>
      <c r="UX97" s="53"/>
      <c r="UY97" s="53"/>
      <c r="UZ97" s="53"/>
      <c r="VA97" s="53"/>
      <c r="VB97" s="53"/>
      <c r="VC97" s="53"/>
      <c r="VD97" s="53"/>
      <c r="VE97" s="53"/>
      <c r="VF97" s="53"/>
      <c r="VG97" s="53"/>
      <c r="VH97" s="53"/>
      <c r="VI97" s="53"/>
      <c r="VJ97" s="53"/>
      <c r="VK97" s="53"/>
      <c r="VL97" s="53"/>
      <c r="VM97" s="53"/>
      <c r="VN97" s="53"/>
      <c r="VO97" s="53"/>
      <c r="VP97" s="53"/>
      <c r="VQ97" s="53"/>
      <c r="VR97" s="53"/>
      <c r="VS97" s="53"/>
      <c r="VT97" s="53"/>
      <c r="VU97" s="53"/>
      <c r="VV97" s="53"/>
      <c r="VW97" s="53"/>
      <c r="VX97" s="53"/>
      <c r="VY97" s="53"/>
      <c r="VZ97" s="53"/>
      <c r="WA97" s="53"/>
      <c r="WB97" s="53"/>
      <c r="WC97" s="53"/>
      <c r="WD97" s="53"/>
      <c r="WE97" s="53"/>
      <c r="WF97" s="53"/>
      <c r="WG97" s="53"/>
      <c r="WH97" s="53"/>
      <c r="WI97" s="53"/>
      <c r="WJ97" s="53"/>
      <c r="WK97" s="53"/>
      <c r="WL97" s="53"/>
      <c r="WM97" s="53"/>
      <c r="WN97" s="53"/>
      <c r="WO97" s="53"/>
      <c r="WP97" s="53"/>
      <c r="WQ97" s="53"/>
      <c r="WR97" s="53"/>
      <c r="WS97" s="53"/>
      <c r="WT97" s="53"/>
      <c r="WU97" s="53"/>
      <c r="WV97" s="53"/>
      <c r="WW97" s="53"/>
      <c r="WX97" s="53"/>
      <c r="WY97" s="53"/>
      <c r="WZ97" s="53"/>
      <c r="XA97" s="53"/>
      <c r="XB97" s="53"/>
      <c r="XC97" s="53"/>
      <c r="XD97" s="53"/>
      <c r="XE97" s="53"/>
      <c r="XF97" s="53"/>
      <c r="XG97" s="53"/>
      <c r="XH97" s="53"/>
      <c r="XI97" s="53"/>
      <c r="XJ97" s="53"/>
      <c r="XK97" s="53"/>
      <c r="XL97" s="53"/>
      <c r="XM97" s="53"/>
      <c r="XN97" s="53"/>
      <c r="XO97" s="53"/>
      <c r="XP97" s="53"/>
      <c r="XQ97" s="53"/>
      <c r="XR97" s="53"/>
      <c r="XS97" s="53"/>
      <c r="XT97" s="53"/>
      <c r="XU97" s="53"/>
      <c r="XV97" s="53"/>
      <c r="XW97" s="53"/>
      <c r="XX97" s="53"/>
      <c r="XY97" s="53"/>
      <c r="XZ97" s="53"/>
      <c r="YA97" s="53"/>
      <c r="YB97" s="53"/>
      <c r="YC97" s="53"/>
      <c r="YD97" s="53"/>
      <c r="YE97" s="53"/>
      <c r="YF97" s="53"/>
      <c r="YG97" s="53"/>
      <c r="YH97" s="53"/>
      <c r="YI97" s="53"/>
      <c r="YJ97" s="53"/>
      <c r="YK97" s="53"/>
      <c r="YL97" s="53"/>
      <c r="YM97" s="53"/>
      <c r="YN97" s="53"/>
      <c r="YO97" s="53"/>
      <c r="YP97" s="53"/>
      <c r="YQ97" s="53"/>
      <c r="YR97" s="53"/>
      <c r="YS97" s="53"/>
      <c r="YT97" s="53"/>
      <c r="YU97" s="53"/>
      <c r="YV97" s="53"/>
      <c r="YW97" s="53"/>
      <c r="YX97" s="53"/>
      <c r="YY97" s="53"/>
      <c r="YZ97" s="53"/>
      <c r="ZA97" s="53"/>
      <c r="ZB97" s="53"/>
      <c r="ZC97" s="53"/>
      <c r="ZD97" s="53"/>
    </row>
    <row r="98" spans="1:680" s="61" customFormat="1" x14ac:dyDescent="0.2">
      <c r="A98" s="265">
        <v>279</v>
      </c>
      <c r="B98" s="362" t="s">
        <v>38</v>
      </c>
      <c r="C98" s="363">
        <v>2017</v>
      </c>
      <c r="D98" s="351" t="s">
        <v>1305</v>
      </c>
      <c r="E98" s="274" t="s">
        <v>1299</v>
      </c>
      <c r="F98" s="364" t="s">
        <v>40</v>
      </c>
      <c r="G98" s="351" t="s">
        <v>61</v>
      </c>
      <c r="H98" s="351" t="s">
        <v>61</v>
      </c>
      <c r="I98" s="351" t="s">
        <v>61</v>
      </c>
      <c r="J98" s="351" t="s">
        <v>61</v>
      </c>
      <c r="K98" s="351" t="s">
        <v>61</v>
      </c>
      <c r="L98" s="351" t="s">
        <v>61</v>
      </c>
      <c r="M98" s="351" t="s">
        <v>61</v>
      </c>
      <c r="N98" s="351" t="s">
        <v>61</v>
      </c>
      <c r="O98" s="351" t="s">
        <v>61</v>
      </c>
      <c r="P98" s="351">
        <v>60</v>
      </c>
      <c r="Q98" s="351" t="s">
        <v>43</v>
      </c>
      <c r="R98" s="351">
        <v>75</v>
      </c>
      <c r="S98" s="351">
        <v>84</v>
      </c>
      <c r="T98" s="351" t="s">
        <v>1455</v>
      </c>
      <c r="U98" s="351">
        <v>2018</v>
      </c>
      <c r="V98" s="351">
        <v>3</v>
      </c>
      <c r="W98" s="351">
        <v>1</v>
      </c>
      <c r="X98" s="351" t="s">
        <v>61</v>
      </c>
      <c r="Y98" s="351" t="s">
        <v>61</v>
      </c>
      <c r="Z98" s="351" t="s">
        <v>59</v>
      </c>
      <c r="AA98" s="351" t="s">
        <v>59</v>
      </c>
      <c r="AB98" s="90" t="s">
        <v>60</v>
      </c>
      <c r="AC98" s="52"/>
      <c r="AD98" s="351" t="s">
        <v>59</v>
      </c>
      <c r="AE98" s="351" t="s">
        <v>59</v>
      </c>
      <c r="AF98" s="351" t="s">
        <v>59</v>
      </c>
      <c r="AG98" s="351" t="s">
        <v>59</v>
      </c>
      <c r="AH98" s="351" t="s">
        <v>1129</v>
      </c>
      <c r="AI98" s="351" t="s">
        <v>58</v>
      </c>
      <c r="AJ98" s="351" t="s">
        <v>58</v>
      </c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  <c r="IV98" s="56"/>
      <c r="IW98" s="56"/>
      <c r="IX98" s="56"/>
      <c r="IY98" s="56"/>
      <c r="IZ98" s="56"/>
      <c r="JA98" s="56"/>
      <c r="JB98" s="56"/>
      <c r="JC98" s="56"/>
      <c r="JD98" s="56"/>
      <c r="JE98" s="56"/>
      <c r="JF98" s="56"/>
      <c r="JG98" s="56"/>
      <c r="JH98" s="56"/>
      <c r="JI98" s="56"/>
      <c r="JJ98" s="56"/>
      <c r="JK98" s="56"/>
      <c r="JL98" s="56"/>
      <c r="JM98" s="56"/>
      <c r="JN98" s="56"/>
      <c r="JO98" s="56"/>
      <c r="JP98" s="56"/>
      <c r="JQ98" s="56"/>
      <c r="JR98" s="56"/>
      <c r="JS98" s="56"/>
      <c r="JT98" s="56"/>
      <c r="JU98" s="56"/>
      <c r="JV98" s="56"/>
      <c r="JW98" s="56"/>
      <c r="JX98" s="56"/>
      <c r="JY98" s="56"/>
      <c r="JZ98" s="56"/>
      <c r="KA98" s="56"/>
      <c r="KB98" s="56"/>
      <c r="KC98" s="56"/>
      <c r="KD98" s="56"/>
      <c r="KE98" s="56"/>
      <c r="KF98" s="56"/>
      <c r="KG98" s="56"/>
      <c r="KH98" s="56"/>
      <c r="KI98" s="56"/>
      <c r="KJ98" s="56"/>
      <c r="KK98" s="56"/>
      <c r="KL98" s="56"/>
      <c r="KM98" s="56"/>
      <c r="KN98" s="56"/>
      <c r="KO98" s="56"/>
      <c r="KP98" s="56"/>
      <c r="KQ98" s="56"/>
      <c r="KR98" s="56"/>
      <c r="KS98" s="56"/>
      <c r="KT98" s="56"/>
      <c r="KU98" s="56"/>
      <c r="KV98" s="56"/>
      <c r="KW98" s="56"/>
      <c r="KX98" s="56"/>
      <c r="KY98" s="56"/>
      <c r="KZ98" s="56"/>
      <c r="LA98" s="56"/>
      <c r="LB98" s="56"/>
      <c r="LC98" s="56"/>
      <c r="LD98" s="56"/>
      <c r="LE98" s="56"/>
      <c r="LF98" s="56"/>
      <c r="LG98" s="56"/>
      <c r="LH98" s="56"/>
      <c r="LI98" s="56"/>
      <c r="LJ98" s="56"/>
      <c r="LK98" s="56"/>
      <c r="LL98" s="56"/>
      <c r="LM98" s="56"/>
      <c r="LN98" s="56"/>
      <c r="LO98" s="56"/>
      <c r="LP98" s="56"/>
      <c r="LQ98" s="56"/>
      <c r="LR98" s="56"/>
      <c r="LS98" s="56"/>
      <c r="LT98" s="56"/>
      <c r="LU98" s="56"/>
      <c r="LV98" s="56"/>
      <c r="LW98" s="56"/>
      <c r="LX98" s="56"/>
      <c r="LY98" s="56"/>
      <c r="LZ98" s="56"/>
      <c r="MA98" s="56"/>
      <c r="MB98" s="56"/>
      <c r="MC98" s="56"/>
      <c r="MD98" s="56"/>
      <c r="ME98" s="56"/>
      <c r="MF98" s="56"/>
      <c r="MG98" s="56"/>
      <c r="MH98" s="56"/>
      <c r="MI98" s="56"/>
      <c r="MJ98" s="56"/>
      <c r="MK98" s="56"/>
      <c r="ML98" s="56"/>
      <c r="MM98" s="56"/>
      <c r="MN98" s="56"/>
      <c r="MO98" s="56"/>
      <c r="MP98" s="56"/>
      <c r="MQ98" s="56"/>
      <c r="MR98" s="56"/>
      <c r="MS98" s="56"/>
      <c r="MT98" s="56"/>
      <c r="MU98" s="56"/>
      <c r="MV98" s="56"/>
      <c r="MW98" s="56"/>
      <c r="MX98" s="56"/>
      <c r="MY98" s="56"/>
      <c r="MZ98" s="56"/>
      <c r="NA98" s="56"/>
      <c r="NB98" s="56"/>
      <c r="NC98" s="56"/>
      <c r="ND98" s="56"/>
      <c r="NE98" s="56"/>
      <c r="NF98" s="56"/>
      <c r="NG98" s="56"/>
      <c r="NH98" s="56"/>
      <c r="NI98" s="56"/>
      <c r="NJ98" s="56"/>
      <c r="NK98" s="56"/>
      <c r="NL98" s="56"/>
      <c r="NM98" s="56"/>
      <c r="NN98" s="56"/>
      <c r="NO98" s="56"/>
      <c r="NP98" s="56"/>
      <c r="NQ98" s="56"/>
      <c r="NR98" s="56"/>
      <c r="NS98" s="56"/>
      <c r="NT98" s="56"/>
      <c r="NU98" s="56"/>
      <c r="NV98" s="56"/>
      <c r="NW98" s="56"/>
      <c r="NX98" s="56"/>
      <c r="NY98" s="56"/>
      <c r="NZ98" s="56"/>
      <c r="OA98" s="56"/>
      <c r="OB98" s="56"/>
      <c r="OC98" s="56"/>
      <c r="OD98" s="56"/>
      <c r="OE98" s="56"/>
      <c r="OF98" s="56"/>
      <c r="OG98" s="56"/>
      <c r="OH98" s="56"/>
      <c r="OI98" s="56"/>
      <c r="OJ98" s="56"/>
      <c r="OK98" s="56"/>
      <c r="OL98" s="56"/>
      <c r="OM98" s="56"/>
      <c r="ON98" s="56"/>
      <c r="OO98" s="56"/>
      <c r="OP98" s="56"/>
      <c r="OQ98" s="56"/>
      <c r="OR98" s="56"/>
      <c r="OS98" s="56"/>
      <c r="OT98" s="56"/>
      <c r="OU98" s="56"/>
      <c r="OV98" s="56"/>
      <c r="OW98" s="56"/>
      <c r="OX98" s="56"/>
      <c r="OY98" s="56"/>
      <c r="OZ98" s="56"/>
      <c r="PA98" s="56"/>
      <c r="PB98" s="56"/>
      <c r="PC98" s="56"/>
      <c r="PD98" s="56"/>
      <c r="PE98" s="56"/>
      <c r="PF98" s="56"/>
      <c r="PG98" s="56"/>
      <c r="PH98" s="56"/>
      <c r="PI98" s="56"/>
      <c r="PJ98" s="56"/>
      <c r="PK98" s="56"/>
      <c r="PL98" s="56"/>
      <c r="PM98" s="56"/>
      <c r="PN98" s="56"/>
      <c r="PO98" s="56"/>
      <c r="PP98" s="56"/>
      <c r="PQ98" s="56"/>
      <c r="PR98" s="56"/>
      <c r="PS98" s="56"/>
      <c r="PT98" s="56"/>
      <c r="PU98" s="56"/>
      <c r="PV98" s="56"/>
      <c r="PW98" s="56"/>
      <c r="PX98" s="56"/>
      <c r="PY98" s="56"/>
      <c r="PZ98" s="56"/>
      <c r="QA98" s="56"/>
      <c r="QB98" s="56"/>
      <c r="QC98" s="56"/>
      <c r="QD98" s="56"/>
      <c r="QE98" s="56"/>
      <c r="QF98" s="56"/>
      <c r="QG98" s="56"/>
      <c r="QH98" s="56"/>
      <c r="QI98" s="56"/>
      <c r="QJ98" s="56"/>
      <c r="QK98" s="56"/>
      <c r="QL98" s="56"/>
      <c r="QM98" s="56"/>
      <c r="QN98" s="56"/>
      <c r="QO98" s="56"/>
      <c r="QP98" s="56"/>
      <c r="QQ98" s="56"/>
      <c r="QR98" s="56"/>
      <c r="QS98" s="56"/>
      <c r="QT98" s="56"/>
      <c r="QU98" s="56"/>
      <c r="QV98" s="56"/>
      <c r="QW98" s="56"/>
      <c r="QX98" s="56"/>
      <c r="QY98" s="56"/>
      <c r="QZ98" s="56"/>
      <c r="RA98" s="56"/>
      <c r="RB98" s="56"/>
      <c r="RC98" s="56"/>
      <c r="RD98" s="56"/>
      <c r="RE98" s="56"/>
      <c r="RF98" s="56"/>
      <c r="RG98" s="56"/>
      <c r="RH98" s="56"/>
      <c r="RI98" s="56"/>
      <c r="RJ98" s="56"/>
      <c r="RK98" s="56"/>
      <c r="RL98" s="56"/>
      <c r="RM98" s="56"/>
      <c r="RN98" s="56"/>
      <c r="RO98" s="56"/>
      <c r="RP98" s="56"/>
      <c r="RQ98" s="56"/>
      <c r="RR98" s="56"/>
      <c r="RS98" s="56"/>
      <c r="RT98" s="56"/>
      <c r="RU98" s="56"/>
      <c r="RV98" s="56"/>
      <c r="RW98" s="56"/>
      <c r="RX98" s="56"/>
      <c r="RY98" s="56"/>
      <c r="RZ98" s="56"/>
      <c r="SA98" s="56"/>
      <c r="SB98" s="56"/>
      <c r="SC98" s="56"/>
      <c r="SD98" s="56"/>
      <c r="SE98" s="56"/>
      <c r="SF98" s="56"/>
      <c r="SG98" s="56"/>
      <c r="SH98" s="56"/>
      <c r="SI98" s="56"/>
      <c r="SJ98" s="56"/>
      <c r="SK98" s="56"/>
      <c r="SL98" s="56"/>
      <c r="SM98" s="56"/>
      <c r="SN98" s="56"/>
      <c r="SO98" s="56"/>
      <c r="SP98" s="56"/>
      <c r="SQ98" s="56"/>
      <c r="SR98" s="56"/>
      <c r="SS98" s="56"/>
      <c r="ST98" s="56"/>
      <c r="SU98" s="56"/>
      <c r="SV98" s="56"/>
      <c r="SW98" s="56"/>
      <c r="SX98" s="56"/>
      <c r="SY98" s="56"/>
      <c r="SZ98" s="56"/>
      <c r="TA98" s="56"/>
      <c r="TB98" s="56"/>
      <c r="TC98" s="56"/>
      <c r="TD98" s="56"/>
      <c r="TE98" s="56"/>
      <c r="TF98" s="56"/>
      <c r="TG98" s="56"/>
      <c r="TH98" s="56"/>
      <c r="TI98" s="56"/>
      <c r="TJ98" s="56"/>
      <c r="TK98" s="56"/>
      <c r="TL98" s="56"/>
      <c r="TM98" s="56"/>
      <c r="TN98" s="56"/>
      <c r="TO98" s="56"/>
      <c r="TP98" s="56"/>
      <c r="TQ98" s="56"/>
      <c r="TR98" s="56"/>
      <c r="TS98" s="56"/>
      <c r="TT98" s="56"/>
      <c r="TU98" s="56"/>
      <c r="TV98" s="56"/>
      <c r="TW98" s="56"/>
      <c r="TX98" s="56"/>
      <c r="TY98" s="56"/>
      <c r="TZ98" s="56"/>
      <c r="UA98" s="56"/>
      <c r="UB98" s="56"/>
      <c r="UC98" s="56"/>
      <c r="UD98" s="56"/>
      <c r="UE98" s="56"/>
      <c r="UF98" s="56"/>
      <c r="UG98" s="56"/>
      <c r="UH98" s="56"/>
      <c r="UI98" s="56"/>
      <c r="UJ98" s="56"/>
      <c r="UK98" s="56"/>
      <c r="UL98" s="56"/>
      <c r="UM98" s="56"/>
      <c r="UN98" s="56"/>
      <c r="UO98" s="56"/>
      <c r="UP98" s="56"/>
      <c r="UQ98" s="56"/>
      <c r="UR98" s="56"/>
      <c r="US98" s="56"/>
      <c r="UT98" s="56"/>
      <c r="UU98" s="56"/>
      <c r="UV98" s="56"/>
      <c r="UW98" s="56"/>
      <c r="UX98" s="56"/>
      <c r="UY98" s="56"/>
      <c r="UZ98" s="56"/>
      <c r="VA98" s="56"/>
      <c r="VB98" s="56"/>
      <c r="VC98" s="56"/>
      <c r="VD98" s="56"/>
      <c r="VE98" s="56"/>
      <c r="VF98" s="56"/>
      <c r="VG98" s="56"/>
      <c r="VH98" s="56"/>
      <c r="VI98" s="56"/>
      <c r="VJ98" s="56"/>
      <c r="VK98" s="56"/>
      <c r="VL98" s="56"/>
      <c r="VM98" s="56"/>
      <c r="VN98" s="56"/>
      <c r="VO98" s="56"/>
      <c r="VP98" s="56"/>
      <c r="VQ98" s="56"/>
      <c r="VR98" s="56"/>
      <c r="VS98" s="56"/>
      <c r="VT98" s="56"/>
      <c r="VU98" s="56"/>
      <c r="VV98" s="56"/>
      <c r="VW98" s="56"/>
      <c r="VX98" s="56"/>
      <c r="VY98" s="56"/>
      <c r="VZ98" s="56"/>
      <c r="WA98" s="56"/>
      <c r="WB98" s="56"/>
      <c r="WC98" s="56"/>
      <c r="WD98" s="56"/>
      <c r="WE98" s="56"/>
      <c r="WF98" s="56"/>
      <c r="WG98" s="56"/>
      <c r="WH98" s="56"/>
      <c r="WI98" s="56"/>
      <c r="WJ98" s="56"/>
      <c r="WK98" s="56"/>
      <c r="WL98" s="56"/>
      <c r="WM98" s="56"/>
      <c r="WN98" s="56"/>
      <c r="WO98" s="56"/>
      <c r="WP98" s="56"/>
      <c r="WQ98" s="56"/>
      <c r="WR98" s="56"/>
      <c r="WS98" s="56"/>
      <c r="WT98" s="56"/>
      <c r="WU98" s="56"/>
      <c r="WV98" s="56"/>
      <c r="WW98" s="56"/>
      <c r="WX98" s="56"/>
      <c r="WY98" s="56"/>
      <c r="WZ98" s="56"/>
      <c r="XA98" s="56"/>
      <c r="XB98" s="56"/>
      <c r="XC98" s="56"/>
      <c r="XD98" s="56"/>
      <c r="XE98" s="56"/>
      <c r="XF98" s="56"/>
      <c r="XG98" s="56"/>
      <c r="XH98" s="56"/>
      <c r="XI98" s="56"/>
      <c r="XJ98" s="56"/>
      <c r="XK98" s="56"/>
      <c r="XL98" s="56"/>
      <c r="XM98" s="56"/>
      <c r="XN98" s="56"/>
      <c r="XO98" s="56"/>
      <c r="XP98" s="56"/>
      <c r="XQ98" s="56"/>
      <c r="XR98" s="56"/>
      <c r="XS98" s="56"/>
      <c r="XT98" s="56"/>
      <c r="XU98" s="56"/>
      <c r="XV98" s="56"/>
      <c r="XW98" s="56"/>
      <c r="XX98" s="56"/>
      <c r="XY98" s="56"/>
      <c r="XZ98" s="56"/>
      <c r="YA98" s="56"/>
      <c r="YB98" s="56"/>
      <c r="YC98" s="56"/>
      <c r="YD98" s="56"/>
      <c r="YE98" s="56"/>
      <c r="YF98" s="56"/>
      <c r="YG98" s="56"/>
      <c r="YH98" s="56"/>
      <c r="YI98" s="56"/>
      <c r="YJ98" s="56"/>
      <c r="YK98" s="56"/>
      <c r="YL98" s="56"/>
      <c r="YM98" s="56"/>
      <c r="YN98" s="56"/>
      <c r="YO98" s="56"/>
      <c r="YP98" s="56"/>
      <c r="YQ98" s="56"/>
      <c r="YR98" s="56"/>
      <c r="YS98" s="56"/>
      <c r="YT98" s="56"/>
      <c r="YU98" s="56"/>
      <c r="YV98" s="56"/>
      <c r="YW98" s="56"/>
      <c r="YX98" s="56"/>
      <c r="YY98" s="56"/>
      <c r="YZ98" s="56"/>
      <c r="ZA98" s="56"/>
      <c r="ZB98" s="56"/>
      <c r="ZC98" s="56"/>
      <c r="ZD98" s="56"/>
    </row>
    <row r="99" spans="1:680" s="20" customFormat="1" x14ac:dyDescent="0.2">
      <c r="A99" s="352" t="s">
        <v>1286</v>
      </c>
      <c r="B99" s="37" t="s">
        <v>38</v>
      </c>
      <c r="C99" s="103">
        <v>2017</v>
      </c>
      <c r="D99" s="352" t="s">
        <v>1304</v>
      </c>
      <c r="E99" s="275" t="s">
        <v>1299</v>
      </c>
      <c r="F99" s="352" t="s">
        <v>40</v>
      </c>
      <c r="G99" s="352" t="s">
        <v>61</v>
      </c>
      <c r="H99" s="352" t="s">
        <v>61</v>
      </c>
      <c r="I99" s="37" t="s">
        <v>61</v>
      </c>
      <c r="J99" s="37" t="s">
        <v>61</v>
      </c>
      <c r="K99" s="352" t="s">
        <v>61</v>
      </c>
      <c r="L99" s="352" t="s">
        <v>61</v>
      </c>
      <c r="M99" s="352" t="s">
        <v>61</v>
      </c>
      <c r="N99" s="352" t="s">
        <v>61</v>
      </c>
      <c r="O99" s="352" t="s">
        <v>61</v>
      </c>
      <c r="P99" s="352">
        <v>60</v>
      </c>
      <c r="Q99" s="352" t="s">
        <v>43</v>
      </c>
      <c r="R99" s="352">
        <v>63</v>
      </c>
      <c r="S99" s="352">
        <v>64</v>
      </c>
      <c r="T99" s="352" t="s">
        <v>1456</v>
      </c>
      <c r="U99" s="352">
        <v>2018</v>
      </c>
      <c r="V99" s="352">
        <v>3</v>
      </c>
      <c r="W99" s="352">
        <v>3</v>
      </c>
      <c r="X99" s="352" t="s">
        <v>61</v>
      </c>
      <c r="Y99" s="352" t="s">
        <v>61</v>
      </c>
      <c r="Z99" s="352" t="s">
        <v>59</v>
      </c>
      <c r="AA99" s="104" t="s">
        <v>59</v>
      </c>
      <c r="AB99" s="104" t="s">
        <v>58</v>
      </c>
      <c r="AC99" s="57"/>
      <c r="AD99" s="352" t="s">
        <v>59</v>
      </c>
      <c r="AE99" s="352" t="s">
        <v>59</v>
      </c>
      <c r="AF99" s="352" t="s">
        <v>59</v>
      </c>
      <c r="AG99" s="352" t="s">
        <v>59</v>
      </c>
      <c r="AH99" s="352" t="s">
        <v>1129</v>
      </c>
      <c r="AI99" s="352" t="s">
        <v>58</v>
      </c>
      <c r="AJ99" s="352" t="s">
        <v>58</v>
      </c>
      <c r="AK99" s="30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3"/>
      <c r="EE99" s="53"/>
      <c r="EF99" s="53"/>
      <c r="EG99" s="53"/>
      <c r="EH99" s="53"/>
      <c r="EI99" s="53"/>
      <c r="EJ99" s="53"/>
      <c r="EK99" s="53"/>
      <c r="EL99" s="53"/>
      <c r="EM99" s="53"/>
      <c r="EN99" s="53"/>
      <c r="EO99" s="53"/>
      <c r="EP99" s="53"/>
      <c r="EQ99" s="53"/>
      <c r="ER99" s="53"/>
      <c r="ES99" s="53"/>
      <c r="ET99" s="53"/>
      <c r="EU99" s="53"/>
      <c r="EV99" s="53"/>
      <c r="EW99" s="53"/>
      <c r="EX99" s="53"/>
      <c r="EY99" s="53"/>
      <c r="EZ99" s="53"/>
      <c r="FA99" s="53"/>
      <c r="FB99" s="53"/>
      <c r="FC99" s="53"/>
      <c r="FD99" s="53"/>
      <c r="FE99" s="53"/>
      <c r="FF99" s="53"/>
      <c r="FG99" s="53"/>
      <c r="FH99" s="53"/>
      <c r="FI99" s="53"/>
      <c r="FJ99" s="53"/>
      <c r="FK99" s="53"/>
      <c r="FL99" s="53"/>
      <c r="FM99" s="53"/>
      <c r="FN99" s="53"/>
      <c r="FO99" s="53"/>
      <c r="FP99" s="53"/>
      <c r="FQ99" s="53"/>
      <c r="FR99" s="53"/>
      <c r="FS99" s="53"/>
      <c r="FT99" s="53"/>
      <c r="FU99" s="53"/>
      <c r="FV99" s="53"/>
      <c r="FW99" s="53"/>
      <c r="FX99" s="53"/>
      <c r="FY99" s="53"/>
      <c r="FZ99" s="53"/>
      <c r="GA99" s="53"/>
      <c r="GB99" s="53"/>
      <c r="GC99" s="53"/>
      <c r="GD99" s="53"/>
      <c r="GE99" s="53"/>
      <c r="GF99" s="53"/>
      <c r="GG99" s="53"/>
      <c r="GH99" s="53"/>
      <c r="GI99" s="53"/>
      <c r="GJ99" s="53"/>
      <c r="GK99" s="53"/>
      <c r="GL99" s="53"/>
      <c r="GM99" s="53"/>
      <c r="GN99" s="53"/>
      <c r="GO99" s="53"/>
      <c r="GP99" s="53"/>
      <c r="GQ99" s="53"/>
      <c r="GR99" s="53"/>
      <c r="GS99" s="53"/>
      <c r="GT99" s="53"/>
      <c r="GU99" s="53"/>
      <c r="GV99" s="53"/>
      <c r="GW99" s="53"/>
      <c r="GX99" s="53"/>
      <c r="GY99" s="53"/>
      <c r="GZ99" s="53"/>
      <c r="HA99" s="53"/>
      <c r="HB99" s="53"/>
      <c r="HC99" s="53"/>
      <c r="HD99" s="53"/>
      <c r="HE99" s="53"/>
      <c r="HF99" s="53"/>
      <c r="HG99" s="53"/>
      <c r="HH99" s="53"/>
      <c r="HI99" s="53"/>
      <c r="HJ99" s="53"/>
      <c r="HK99" s="53"/>
      <c r="HL99" s="53"/>
      <c r="HM99" s="53"/>
      <c r="HN99" s="53"/>
      <c r="HO99" s="53"/>
      <c r="HP99" s="53"/>
      <c r="HQ99" s="53"/>
      <c r="HR99" s="53"/>
      <c r="HS99" s="53"/>
      <c r="HT99" s="53"/>
      <c r="HU99" s="53"/>
      <c r="HV99" s="53"/>
      <c r="HW99" s="53"/>
      <c r="HX99" s="53"/>
      <c r="HY99" s="53"/>
      <c r="HZ99" s="53"/>
      <c r="IA99" s="53"/>
      <c r="IB99" s="53"/>
      <c r="IC99" s="53"/>
      <c r="ID99" s="53"/>
      <c r="IE99" s="53"/>
      <c r="IF99" s="53"/>
      <c r="IG99" s="53"/>
      <c r="IH99" s="53"/>
      <c r="II99" s="53"/>
      <c r="IJ99" s="53"/>
      <c r="IK99" s="53"/>
      <c r="IL99" s="53"/>
      <c r="IM99" s="53"/>
      <c r="IN99" s="53"/>
      <c r="IO99" s="53"/>
      <c r="IP99" s="53"/>
      <c r="IQ99" s="53"/>
      <c r="IR99" s="53"/>
      <c r="IS99" s="53"/>
      <c r="IT99" s="53"/>
      <c r="IU99" s="53"/>
      <c r="IV99" s="53"/>
      <c r="IW99" s="53"/>
      <c r="IX99" s="53"/>
      <c r="IY99" s="53"/>
      <c r="IZ99" s="53"/>
      <c r="JA99" s="53"/>
      <c r="JB99" s="53"/>
      <c r="JC99" s="53"/>
      <c r="JD99" s="53"/>
      <c r="JE99" s="53"/>
      <c r="JF99" s="53"/>
      <c r="JG99" s="53"/>
      <c r="JH99" s="53"/>
      <c r="JI99" s="53"/>
      <c r="JJ99" s="53"/>
      <c r="JK99" s="53"/>
      <c r="JL99" s="53"/>
      <c r="JM99" s="53"/>
      <c r="JN99" s="53"/>
      <c r="JO99" s="53"/>
      <c r="JP99" s="53"/>
      <c r="JQ99" s="53"/>
      <c r="JR99" s="53"/>
      <c r="JS99" s="53"/>
      <c r="JT99" s="53"/>
      <c r="JU99" s="53"/>
      <c r="JV99" s="53"/>
      <c r="JW99" s="53"/>
      <c r="JX99" s="53"/>
      <c r="JY99" s="53"/>
      <c r="JZ99" s="53"/>
      <c r="KA99" s="53"/>
      <c r="KB99" s="53"/>
      <c r="KC99" s="53"/>
      <c r="KD99" s="53"/>
      <c r="KE99" s="53"/>
      <c r="KF99" s="53"/>
      <c r="KG99" s="53"/>
      <c r="KH99" s="53"/>
      <c r="KI99" s="53"/>
      <c r="KJ99" s="53"/>
      <c r="KK99" s="53"/>
      <c r="KL99" s="53"/>
      <c r="KM99" s="53"/>
      <c r="KN99" s="53"/>
      <c r="KO99" s="53"/>
      <c r="KP99" s="53"/>
      <c r="KQ99" s="53"/>
      <c r="KR99" s="53"/>
      <c r="KS99" s="53"/>
      <c r="KT99" s="53"/>
      <c r="KU99" s="53"/>
      <c r="KV99" s="53"/>
      <c r="KW99" s="53"/>
      <c r="KX99" s="53"/>
      <c r="KY99" s="53"/>
      <c r="KZ99" s="53"/>
      <c r="LA99" s="53"/>
      <c r="LB99" s="53"/>
      <c r="LC99" s="53"/>
      <c r="LD99" s="53"/>
      <c r="LE99" s="53"/>
      <c r="LF99" s="53"/>
      <c r="LG99" s="53"/>
      <c r="LH99" s="53"/>
      <c r="LI99" s="53"/>
      <c r="LJ99" s="53"/>
      <c r="LK99" s="53"/>
      <c r="LL99" s="53"/>
      <c r="LM99" s="53"/>
      <c r="LN99" s="53"/>
      <c r="LO99" s="53"/>
      <c r="LP99" s="53"/>
      <c r="LQ99" s="53"/>
      <c r="LR99" s="53"/>
      <c r="LS99" s="53"/>
      <c r="LT99" s="53"/>
      <c r="LU99" s="53"/>
      <c r="LV99" s="53"/>
      <c r="LW99" s="53"/>
      <c r="LX99" s="53"/>
      <c r="LY99" s="53"/>
      <c r="LZ99" s="53"/>
      <c r="MA99" s="53"/>
      <c r="MB99" s="53"/>
      <c r="MC99" s="53"/>
      <c r="MD99" s="53"/>
      <c r="ME99" s="53"/>
      <c r="MF99" s="53"/>
      <c r="MG99" s="53"/>
      <c r="MH99" s="53"/>
      <c r="MI99" s="53"/>
      <c r="MJ99" s="53"/>
      <c r="MK99" s="53"/>
      <c r="ML99" s="53"/>
      <c r="MM99" s="53"/>
      <c r="MN99" s="53"/>
      <c r="MO99" s="53"/>
      <c r="MP99" s="53"/>
      <c r="MQ99" s="53"/>
      <c r="MR99" s="53"/>
      <c r="MS99" s="53"/>
      <c r="MT99" s="53"/>
      <c r="MU99" s="53"/>
      <c r="MV99" s="53"/>
      <c r="MW99" s="53"/>
      <c r="MX99" s="53"/>
      <c r="MY99" s="53"/>
      <c r="MZ99" s="53"/>
      <c r="NA99" s="53"/>
      <c r="NB99" s="53"/>
      <c r="NC99" s="53"/>
      <c r="ND99" s="53"/>
      <c r="NE99" s="53"/>
      <c r="NF99" s="53"/>
      <c r="NG99" s="53"/>
      <c r="NH99" s="53"/>
      <c r="NI99" s="53"/>
      <c r="NJ99" s="53"/>
      <c r="NK99" s="53"/>
      <c r="NL99" s="53"/>
      <c r="NM99" s="53"/>
      <c r="NN99" s="53"/>
      <c r="NO99" s="53"/>
      <c r="NP99" s="53"/>
      <c r="NQ99" s="53"/>
      <c r="NR99" s="53"/>
      <c r="NS99" s="53"/>
      <c r="NT99" s="53"/>
      <c r="NU99" s="53"/>
      <c r="NV99" s="53"/>
      <c r="NW99" s="53"/>
      <c r="NX99" s="53"/>
      <c r="NY99" s="53"/>
      <c r="NZ99" s="53"/>
      <c r="OA99" s="53"/>
      <c r="OB99" s="53"/>
      <c r="OC99" s="53"/>
      <c r="OD99" s="53"/>
      <c r="OE99" s="53"/>
      <c r="OF99" s="53"/>
      <c r="OG99" s="53"/>
      <c r="OH99" s="53"/>
      <c r="OI99" s="53"/>
      <c r="OJ99" s="53"/>
      <c r="OK99" s="53"/>
      <c r="OL99" s="53"/>
      <c r="OM99" s="53"/>
      <c r="ON99" s="53"/>
      <c r="OO99" s="53"/>
      <c r="OP99" s="53"/>
      <c r="OQ99" s="53"/>
      <c r="OR99" s="53"/>
      <c r="OS99" s="53"/>
      <c r="OT99" s="53"/>
      <c r="OU99" s="53"/>
      <c r="OV99" s="53"/>
      <c r="OW99" s="53"/>
      <c r="OX99" s="53"/>
      <c r="OY99" s="53"/>
      <c r="OZ99" s="53"/>
      <c r="PA99" s="53"/>
      <c r="PB99" s="53"/>
      <c r="PC99" s="53"/>
      <c r="PD99" s="53"/>
      <c r="PE99" s="53"/>
      <c r="PF99" s="53"/>
      <c r="PG99" s="53"/>
      <c r="PH99" s="53"/>
      <c r="PI99" s="53"/>
      <c r="PJ99" s="53"/>
      <c r="PK99" s="53"/>
      <c r="PL99" s="53"/>
      <c r="PM99" s="53"/>
      <c r="PN99" s="53"/>
      <c r="PO99" s="53"/>
      <c r="PP99" s="53"/>
      <c r="PQ99" s="53"/>
      <c r="PR99" s="53"/>
      <c r="PS99" s="53"/>
      <c r="PT99" s="53"/>
      <c r="PU99" s="53"/>
      <c r="PV99" s="53"/>
      <c r="PW99" s="53"/>
      <c r="PX99" s="53"/>
      <c r="PY99" s="53"/>
      <c r="PZ99" s="53"/>
      <c r="QA99" s="53"/>
      <c r="QB99" s="53"/>
      <c r="QC99" s="53"/>
      <c r="QD99" s="53"/>
      <c r="QE99" s="53"/>
      <c r="QF99" s="53"/>
      <c r="QG99" s="53"/>
      <c r="QH99" s="53"/>
      <c r="QI99" s="53"/>
      <c r="QJ99" s="53"/>
      <c r="QK99" s="53"/>
      <c r="QL99" s="53"/>
      <c r="QM99" s="53"/>
      <c r="QN99" s="53"/>
      <c r="QO99" s="53"/>
      <c r="QP99" s="53"/>
      <c r="QQ99" s="53"/>
      <c r="QR99" s="53"/>
      <c r="QS99" s="53"/>
      <c r="QT99" s="53"/>
      <c r="QU99" s="53"/>
      <c r="QV99" s="53"/>
      <c r="QW99" s="53"/>
      <c r="QX99" s="53"/>
      <c r="QY99" s="53"/>
      <c r="QZ99" s="53"/>
      <c r="RA99" s="53"/>
      <c r="RB99" s="53"/>
      <c r="RC99" s="53"/>
      <c r="RD99" s="53"/>
      <c r="RE99" s="53"/>
      <c r="RF99" s="53"/>
      <c r="RG99" s="53"/>
      <c r="RH99" s="53"/>
      <c r="RI99" s="53"/>
      <c r="RJ99" s="53"/>
      <c r="RK99" s="53"/>
      <c r="RL99" s="53"/>
      <c r="RM99" s="53"/>
      <c r="RN99" s="53"/>
      <c r="RO99" s="53"/>
      <c r="RP99" s="53"/>
      <c r="RQ99" s="53"/>
      <c r="RR99" s="53"/>
      <c r="RS99" s="53"/>
      <c r="RT99" s="53"/>
      <c r="RU99" s="53"/>
      <c r="RV99" s="53"/>
      <c r="RW99" s="53"/>
      <c r="RX99" s="53"/>
      <c r="RY99" s="53"/>
      <c r="RZ99" s="53"/>
      <c r="SA99" s="53"/>
      <c r="SB99" s="53"/>
      <c r="SC99" s="53"/>
      <c r="SD99" s="53"/>
      <c r="SE99" s="53"/>
      <c r="SF99" s="53"/>
      <c r="SG99" s="53"/>
      <c r="SH99" s="53"/>
      <c r="SI99" s="53"/>
      <c r="SJ99" s="53"/>
      <c r="SK99" s="53"/>
      <c r="SL99" s="53"/>
      <c r="SM99" s="53"/>
      <c r="SN99" s="53"/>
      <c r="SO99" s="53"/>
      <c r="SP99" s="53"/>
      <c r="SQ99" s="53"/>
      <c r="SR99" s="53"/>
      <c r="SS99" s="53"/>
      <c r="ST99" s="53"/>
      <c r="SU99" s="53"/>
      <c r="SV99" s="53"/>
      <c r="SW99" s="53"/>
      <c r="SX99" s="53"/>
      <c r="SY99" s="53"/>
      <c r="SZ99" s="53"/>
      <c r="TA99" s="53"/>
      <c r="TB99" s="53"/>
      <c r="TC99" s="53"/>
      <c r="TD99" s="53"/>
      <c r="TE99" s="53"/>
      <c r="TF99" s="53"/>
      <c r="TG99" s="53"/>
      <c r="TH99" s="53"/>
      <c r="TI99" s="53"/>
      <c r="TJ99" s="53"/>
      <c r="TK99" s="53"/>
      <c r="TL99" s="53"/>
      <c r="TM99" s="53"/>
      <c r="TN99" s="53"/>
      <c r="TO99" s="53"/>
      <c r="TP99" s="53"/>
      <c r="TQ99" s="53"/>
      <c r="TR99" s="53"/>
      <c r="TS99" s="53"/>
      <c r="TT99" s="53"/>
      <c r="TU99" s="53"/>
      <c r="TV99" s="53"/>
      <c r="TW99" s="53"/>
      <c r="TX99" s="53"/>
      <c r="TY99" s="53"/>
      <c r="TZ99" s="53"/>
      <c r="UA99" s="53"/>
      <c r="UB99" s="53"/>
      <c r="UC99" s="53"/>
      <c r="UD99" s="53"/>
      <c r="UE99" s="53"/>
      <c r="UF99" s="53"/>
      <c r="UG99" s="53"/>
      <c r="UH99" s="53"/>
      <c r="UI99" s="53"/>
      <c r="UJ99" s="53"/>
      <c r="UK99" s="53"/>
      <c r="UL99" s="53"/>
      <c r="UM99" s="53"/>
      <c r="UN99" s="53"/>
      <c r="UO99" s="53"/>
      <c r="UP99" s="53"/>
      <c r="UQ99" s="53"/>
      <c r="UR99" s="53"/>
      <c r="US99" s="53"/>
      <c r="UT99" s="53"/>
      <c r="UU99" s="53"/>
      <c r="UV99" s="53"/>
      <c r="UW99" s="53"/>
      <c r="UX99" s="53"/>
      <c r="UY99" s="53"/>
      <c r="UZ99" s="53"/>
      <c r="VA99" s="53"/>
      <c r="VB99" s="53"/>
      <c r="VC99" s="53"/>
      <c r="VD99" s="53"/>
      <c r="VE99" s="53"/>
      <c r="VF99" s="53"/>
      <c r="VG99" s="53"/>
      <c r="VH99" s="53"/>
      <c r="VI99" s="53"/>
      <c r="VJ99" s="53"/>
      <c r="VK99" s="53"/>
      <c r="VL99" s="53"/>
      <c r="VM99" s="53"/>
      <c r="VN99" s="53"/>
      <c r="VO99" s="53"/>
      <c r="VP99" s="53"/>
      <c r="VQ99" s="53"/>
      <c r="VR99" s="53"/>
      <c r="VS99" s="53"/>
      <c r="VT99" s="53"/>
      <c r="VU99" s="53"/>
      <c r="VV99" s="53"/>
      <c r="VW99" s="53"/>
      <c r="VX99" s="53"/>
      <c r="VY99" s="53"/>
      <c r="VZ99" s="53"/>
      <c r="WA99" s="53"/>
      <c r="WB99" s="53"/>
      <c r="WC99" s="53"/>
      <c r="WD99" s="53"/>
      <c r="WE99" s="53"/>
      <c r="WF99" s="53"/>
      <c r="WG99" s="53"/>
      <c r="WH99" s="53"/>
      <c r="WI99" s="53"/>
      <c r="WJ99" s="53"/>
      <c r="WK99" s="53"/>
      <c r="WL99" s="53"/>
      <c r="WM99" s="53"/>
      <c r="WN99" s="53"/>
      <c r="WO99" s="53"/>
      <c r="WP99" s="53"/>
      <c r="WQ99" s="53"/>
      <c r="WR99" s="53"/>
      <c r="WS99" s="53"/>
      <c r="WT99" s="53"/>
      <c r="WU99" s="53"/>
      <c r="WV99" s="53"/>
      <c r="WW99" s="53"/>
      <c r="WX99" s="53"/>
      <c r="WY99" s="53"/>
      <c r="WZ99" s="53"/>
      <c r="XA99" s="53"/>
      <c r="XB99" s="53"/>
      <c r="XC99" s="53"/>
      <c r="XD99" s="53"/>
      <c r="XE99" s="53"/>
      <c r="XF99" s="53"/>
      <c r="XG99" s="53"/>
      <c r="XH99" s="53"/>
      <c r="XI99" s="53"/>
      <c r="XJ99" s="53"/>
      <c r="XK99" s="53"/>
      <c r="XL99" s="53"/>
      <c r="XM99" s="53"/>
      <c r="XN99" s="53"/>
      <c r="XO99" s="53"/>
      <c r="XP99" s="53"/>
      <c r="XQ99" s="53"/>
      <c r="XR99" s="53"/>
      <c r="XS99" s="53"/>
      <c r="XT99" s="53"/>
      <c r="XU99" s="53"/>
      <c r="XV99" s="53"/>
      <c r="XW99" s="53"/>
      <c r="XX99" s="53"/>
      <c r="XY99" s="53"/>
      <c r="XZ99" s="53"/>
      <c r="YA99" s="53"/>
      <c r="YB99" s="53"/>
      <c r="YC99" s="53"/>
      <c r="YD99" s="53"/>
      <c r="YE99" s="53"/>
      <c r="YF99" s="53"/>
      <c r="YG99" s="53"/>
      <c r="YH99" s="53"/>
      <c r="YI99" s="53"/>
      <c r="YJ99" s="53"/>
      <c r="YK99" s="53"/>
      <c r="YL99" s="53"/>
      <c r="YM99" s="53"/>
      <c r="YN99" s="53"/>
      <c r="YO99" s="53"/>
      <c r="YP99" s="53"/>
      <c r="YQ99" s="53"/>
      <c r="YR99" s="53"/>
      <c r="YS99" s="53"/>
      <c r="YT99" s="53"/>
      <c r="YU99" s="53"/>
      <c r="YV99" s="53"/>
      <c r="YW99" s="53"/>
      <c r="YX99" s="53"/>
      <c r="YY99" s="53"/>
      <c r="YZ99" s="53"/>
      <c r="ZA99" s="53"/>
      <c r="ZB99" s="53"/>
      <c r="ZC99" s="53"/>
      <c r="ZD99" s="53"/>
    </row>
    <row r="100" spans="1:680" s="61" customFormat="1" x14ac:dyDescent="0.2">
      <c r="A100" s="351" t="s">
        <v>1287</v>
      </c>
      <c r="B100" s="351" t="s">
        <v>38</v>
      </c>
      <c r="C100" s="30">
        <v>2017</v>
      </c>
      <c r="D100" s="351" t="s">
        <v>1304</v>
      </c>
      <c r="E100" s="274" t="s">
        <v>1299</v>
      </c>
      <c r="F100" s="351" t="s">
        <v>40</v>
      </c>
      <c r="G100" s="351" t="s">
        <v>61</v>
      </c>
      <c r="H100" s="351" t="s">
        <v>61</v>
      </c>
      <c r="I100" s="351" t="s">
        <v>61</v>
      </c>
      <c r="J100" s="351" t="s">
        <v>61</v>
      </c>
      <c r="K100" s="351" t="s">
        <v>61</v>
      </c>
      <c r="L100" s="351" t="s">
        <v>61</v>
      </c>
      <c r="M100" s="351" t="s">
        <v>61</v>
      </c>
      <c r="N100" s="351" t="s">
        <v>61</v>
      </c>
      <c r="O100" s="351" t="s">
        <v>61</v>
      </c>
      <c r="P100" s="351">
        <v>35</v>
      </c>
      <c r="Q100" s="351" t="s">
        <v>43</v>
      </c>
      <c r="R100" s="351">
        <v>51</v>
      </c>
      <c r="S100" s="351">
        <v>57</v>
      </c>
      <c r="T100" s="351" t="s">
        <v>1457</v>
      </c>
      <c r="U100" s="351">
        <v>2018</v>
      </c>
      <c r="V100" s="351">
        <v>3</v>
      </c>
      <c r="W100" s="351">
        <v>3</v>
      </c>
      <c r="X100" s="351" t="s">
        <v>61</v>
      </c>
      <c r="Y100" s="351" t="s">
        <v>61</v>
      </c>
      <c r="Z100" s="351" t="s">
        <v>59</v>
      </c>
      <c r="AA100" s="351" t="s">
        <v>1298</v>
      </c>
      <c r="AB100" s="90" t="s">
        <v>60</v>
      </c>
      <c r="AC100" s="52"/>
      <c r="AD100" s="351" t="s">
        <v>59</v>
      </c>
      <c r="AE100" s="351" t="s">
        <v>59</v>
      </c>
      <c r="AF100" s="351" t="s">
        <v>59</v>
      </c>
      <c r="AG100" s="351" t="s">
        <v>59</v>
      </c>
      <c r="AH100" s="351" t="s">
        <v>1129</v>
      </c>
      <c r="AI100" s="351" t="s">
        <v>58</v>
      </c>
      <c r="AJ100" s="351" t="s">
        <v>58</v>
      </c>
      <c r="AK100" s="302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  <c r="IK100" s="56"/>
      <c r="IL100" s="56"/>
      <c r="IM100" s="56"/>
      <c r="IN100" s="56"/>
      <c r="IO100" s="56"/>
      <c r="IP100" s="56"/>
      <c r="IQ100" s="56"/>
      <c r="IR100" s="56"/>
      <c r="IS100" s="56"/>
      <c r="IT100" s="56"/>
      <c r="IU100" s="56"/>
      <c r="IV100" s="56"/>
      <c r="IW100" s="56"/>
      <c r="IX100" s="56"/>
      <c r="IY100" s="56"/>
      <c r="IZ100" s="56"/>
      <c r="JA100" s="56"/>
      <c r="JB100" s="56"/>
      <c r="JC100" s="56"/>
      <c r="JD100" s="56"/>
      <c r="JE100" s="56"/>
      <c r="JF100" s="56"/>
      <c r="JG100" s="56"/>
      <c r="JH100" s="56"/>
      <c r="JI100" s="56"/>
      <c r="JJ100" s="56"/>
      <c r="JK100" s="56"/>
      <c r="JL100" s="56"/>
      <c r="JM100" s="56"/>
      <c r="JN100" s="56"/>
      <c r="JO100" s="56"/>
      <c r="JP100" s="56"/>
      <c r="JQ100" s="56"/>
      <c r="JR100" s="56"/>
      <c r="JS100" s="56"/>
      <c r="JT100" s="56"/>
      <c r="JU100" s="56"/>
      <c r="JV100" s="56"/>
      <c r="JW100" s="56"/>
      <c r="JX100" s="56"/>
      <c r="JY100" s="56"/>
      <c r="JZ100" s="56"/>
      <c r="KA100" s="56"/>
      <c r="KB100" s="56"/>
      <c r="KC100" s="56"/>
      <c r="KD100" s="56"/>
      <c r="KE100" s="56"/>
      <c r="KF100" s="56"/>
      <c r="KG100" s="56"/>
      <c r="KH100" s="56"/>
      <c r="KI100" s="56"/>
      <c r="KJ100" s="56"/>
      <c r="KK100" s="56"/>
      <c r="KL100" s="56"/>
      <c r="KM100" s="56"/>
      <c r="KN100" s="56"/>
      <c r="KO100" s="56"/>
      <c r="KP100" s="56"/>
      <c r="KQ100" s="56"/>
      <c r="KR100" s="56"/>
      <c r="KS100" s="56"/>
      <c r="KT100" s="56"/>
      <c r="KU100" s="56"/>
      <c r="KV100" s="56"/>
      <c r="KW100" s="56"/>
      <c r="KX100" s="56"/>
      <c r="KY100" s="56"/>
      <c r="KZ100" s="56"/>
      <c r="LA100" s="56"/>
      <c r="LB100" s="56"/>
      <c r="LC100" s="56"/>
      <c r="LD100" s="56"/>
      <c r="LE100" s="56"/>
      <c r="LF100" s="56"/>
      <c r="LG100" s="56"/>
      <c r="LH100" s="56"/>
      <c r="LI100" s="56"/>
      <c r="LJ100" s="56"/>
      <c r="LK100" s="56"/>
      <c r="LL100" s="56"/>
      <c r="LM100" s="56"/>
      <c r="LN100" s="56"/>
      <c r="LO100" s="56"/>
      <c r="LP100" s="56"/>
      <c r="LQ100" s="56"/>
      <c r="LR100" s="56"/>
      <c r="LS100" s="56"/>
      <c r="LT100" s="56"/>
      <c r="LU100" s="56"/>
      <c r="LV100" s="56"/>
      <c r="LW100" s="56"/>
      <c r="LX100" s="56"/>
      <c r="LY100" s="56"/>
      <c r="LZ100" s="56"/>
      <c r="MA100" s="56"/>
      <c r="MB100" s="56"/>
      <c r="MC100" s="56"/>
      <c r="MD100" s="56"/>
      <c r="ME100" s="56"/>
      <c r="MF100" s="56"/>
      <c r="MG100" s="56"/>
      <c r="MH100" s="56"/>
      <c r="MI100" s="56"/>
      <c r="MJ100" s="56"/>
      <c r="MK100" s="56"/>
      <c r="ML100" s="56"/>
      <c r="MM100" s="56"/>
      <c r="MN100" s="56"/>
      <c r="MO100" s="56"/>
      <c r="MP100" s="56"/>
      <c r="MQ100" s="56"/>
      <c r="MR100" s="56"/>
      <c r="MS100" s="56"/>
      <c r="MT100" s="56"/>
      <c r="MU100" s="56"/>
      <c r="MV100" s="56"/>
      <c r="MW100" s="56"/>
      <c r="MX100" s="56"/>
      <c r="MY100" s="56"/>
      <c r="MZ100" s="56"/>
      <c r="NA100" s="56"/>
      <c r="NB100" s="56"/>
      <c r="NC100" s="56"/>
      <c r="ND100" s="56"/>
      <c r="NE100" s="56"/>
      <c r="NF100" s="56"/>
      <c r="NG100" s="56"/>
      <c r="NH100" s="56"/>
      <c r="NI100" s="56"/>
      <c r="NJ100" s="56"/>
      <c r="NK100" s="56"/>
      <c r="NL100" s="56"/>
      <c r="NM100" s="56"/>
      <c r="NN100" s="56"/>
      <c r="NO100" s="56"/>
      <c r="NP100" s="56"/>
      <c r="NQ100" s="56"/>
      <c r="NR100" s="56"/>
      <c r="NS100" s="56"/>
      <c r="NT100" s="56"/>
      <c r="NU100" s="56"/>
      <c r="NV100" s="56"/>
      <c r="NW100" s="56"/>
      <c r="NX100" s="56"/>
      <c r="NY100" s="56"/>
      <c r="NZ100" s="56"/>
      <c r="OA100" s="56"/>
      <c r="OB100" s="56"/>
      <c r="OC100" s="56"/>
      <c r="OD100" s="56"/>
      <c r="OE100" s="56"/>
      <c r="OF100" s="56"/>
      <c r="OG100" s="56"/>
      <c r="OH100" s="56"/>
      <c r="OI100" s="56"/>
      <c r="OJ100" s="56"/>
      <c r="OK100" s="56"/>
      <c r="OL100" s="56"/>
      <c r="OM100" s="56"/>
      <c r="ON100" s="56"/>
      <c r="OO100" s="56"/>
      <c r="OP100" s="56"/>
      <c r="OQ100" s="56"/>
      <c r="OR100" s="56"/>
      <c r="OS100" s="56"/>
      <c r="OT100" s="56"/>
      <c r="OU100" s="56"/>
      <c r="OV100" s="56"/>
      <c r="OW100" s="56"/>
      <c r="OX100" s="56"/>
      <c r="OY100" s="56"/>
      <c r="OZ100" s="56"/>
      <c r="PA100" s="56"/>
      <c r="PB100" s="56"/>
      <c r="PC100" s="56"/>
      <c r="PD100" s="56"/>
      <c r="PE100" s="56"/>
      <c r="PF100" s="56"/>
      <c r="PG100" s="56"/>
      <c r="PH100" s="56"/>
      <c r="PI100" s="56"/>
      <c r="PJ100" s="56"/>
      <c r="PK100" s="56"/>
      <c r="PL100" s="56"/>
      <c r="PM100" s="56"/>
      <c r="PN100" s="56"/>
      <c r="PO100" s="56"/>
      <c r="PP100" s="56"/>
      <c r="PQ100" s="56"/>
      <c r="PR100" s="56"/>
      <c r="PS100" s="56"/>
      <c r="PT100" s="56"/>
      <c r="PU100" s="56"/>
      <c r="PV100" s="56"/>
      <c r="PW100" s="56"/>
      <c r="PX100" s="56"/>
      <c r="PY100" s="56"/>
      <c r="PZ100" s="56"/>
      <c r="QA100" s="56"/>
      <c r="QB100" s="56"/>
      <c r="QC100" s="56"/>
      <c r="QD100" s="56"/>
      <c r="QE100" s="56"/>
      <c r="QF100" s="56"/>
      <c r="QG100" s="56"/>
      <c r="QH100" s="56"/>
      <c r="QI100" s="56"/>
      <c r="QJ100" s="56"/>
      <c r="QK100" s="56"/>
      <c r="QL100" s="56"/>
      <c r="QM100" s="56"/>
      <c r="QN100" s="56"/>
      <c r="QO100" s="56"/>
      <c r="QP100" s="56"/>
      <c r="QQ100" s="56"/>
      <c r="QR100" s="56"/>
      <c r="QS100" s="56"/>
      <c r="QT100" s="56"/>
      <c r="QU100" s="56"/>
      <c r="QV100" s="56"/>
      <c r="QW100" s="56"/>
      <c r="QX100" s="56"/>
      <c r="QY100" s="56"/>
      <c r="QZ100" s="56"/>
      <c r="RA100" s="56"/>
      <c r="RB100" s="56"/>
      <c r="RC100" s="56"/>
      <c r="RD100" s="56"/>
      <c r="RE100" s="56"/>
      <c r="RF100" s="56"/>
      <c r="RG100" s="56"/>
      <c r="RH100" s="56"/>
      <c r="RI100" s="56"/>
      <c r="RJ100" s="56"/>
      <c r="RK100" s="56"/>
      <c r="RL100" s="56"/>
      <c r="RM100" s="56"/>
      <c r="RN100" s="56"/>
      <c r="RO100" s="56"/>
      <c r="RP100" s="56"/>
      <c r="RQ100" s="56"/>
      <c r="RR100" s="56"/>
      <c r="RS100" s="56"/>
      <c r="RT100" s="56"/>
      <c r="RU100" s="56"/>
      <c r="RV100" s="56"/>
      <c r="RW100" s="56"/>
      <c r="RX100" s="56"/>
      <c r="RY100" s="56"/>
      <c r="RZ100" s="56"/>
      <c r="SA100" s="56"/>
      <c r="SB100" s="56"/>
      <c r="SC100" s="56"/>
      <c r="SD100" s="56"/>
      <c r="SE100" s="56"/>
      <c r="SF100" s="56"/>
      <c r="SG100" s="56"/>
      <c r="SH100" s="56"/>
      <c r="SI100" s="56"/>
      <c r="SJ100" s="56"/>
      <c r="SK100" s="56"/>
      <c r="SL100" s="56"/>
      <c r="SM100" s="56"/>
      <c r="SN100" s="56"/>
      <c r="SO100" s="56"/>
      <c r="SP100" s="56"/>
      <c r="SQ100" s="56"/>
      <c r="SR100" s="56"/>
      <c r="SS100" s="56"/>
      <c r="ST100" s="56"/>
      <c r="SU100" s="56"/>
      <c r="SV100" s="56"/>
      <c r="SW100" s="56"/>
      <c r="SX100" s="56"/>
      <c r="SY100" s="56"/>
      <c r="SZ100" s="56"/>
      <c r="TA100" s="56"/>
      <c r="TB100" s="56"/>
      <c r="TC100" s="56"/>
      <c r="TD100" s="56"/>
      <c r="TE100" s="56"/>
      <c r="TF100" s="56"/>
      <c r="TG100" s="56"/>
      <c r="TH100" s="56"/>
      <c r="TI100" s="56"/>
      <c r="TJ100" s="56"/>
      <c r="TK100" s="56"/>
      <c r="TL100" s="56"/>
      <c r="TM100" s="56"/>
      <c r="TN100" s="56"/>
      <c r="TO100" s="56"/>
      <c r="TP100" s="56"/>
      <c r="TQ100" s="56"/>
      <c r="TR100" s="56"/>
      <c r="TS100" s="56"/>
      <c r="TT100" s="56"/>
      <c r="TU100" s="56"/>
      <c r="TV100" s="56"/>
      <c r="TW100" s="56"/>
      <c r="TX100" s="56"/>
      <c r="TY100" s="56"/>
      <c r="TZ100" s="56"/>
      <c r="UA100" s="56"/>
      <c r="UB100" s="56"/>
      <c r="UC100" s="56"/>
      <c r="UD100" s="56"/>
      <c r="UE100" s="56"/>
      <c r="UF100" s="56"/>
      <c r="UG100" s="56"/>
      <c r="UH100" s="56"/>
      <c r="UI100" s="56"/>
      <c r="UJ100" s="56"/>
      <c r="UK100" s="56"/>
      <c r="UL100" s="56"/>
      <c r="UM100" s="56"/>
      <c r="UN100" s="56"/>
      <c r="UO100" s="56"/>
      <c r="UP100" s="56"/>
      <c r="UQ100" s="56"/>
      <c r="UR100" s="56"/>
      <c r="US100" s="56"/>
      <c r="UT100" s="56"/>
      <c r="UU100" s="56"/>
      <c r="UV100" s="56"/>
      <c r="UW100" s="56"/>
      <c r="UX100" s="56"/>
      <c r="UY100" s="56"/>
      <c r="UZ100" s="56"/>
      <c r="VA100" s="56"/>
      <c r="VB100" s="56"/>
      <c r="VC100" s="56"/>
      <c r="VD100" s="56"/>
      <c r="VE100" s="56"/>
      <c r="VF100" s="56"/>
      <c r="VG100" s="56"/>
      <c r="VH100" s="56"/>
      <c r="VI100" s="56"/>
      <c r="VJ100" s="56"/>
      <c r="VK100" s="56"/>
      <c r="VL100" s="56"/>
      <c r="VM100" s="56"/>
      <c r="VN100" s="56"/>
      <c r="VO100" s="56"/>
      <c r="VP100" s="56"/>
      <c r="VQ100" s="56"/>
      <c r="VR100" s="56"/>
      <c r="VS100" s="56"/>
      <c r="VT100" s="56"/>
      <c r="VU100" s="56"/>
      <c r="VV100" s="56"/>
      <c r="VW100" s="56"/>
      <c r="VX100" s="56"/>
      <c r="VY100" s="56"/>
      <c r="VZ100" s="56"/>
      <c r="WA100" s="56"/>
      <c r="WB100" s="56"/>
      <c r="WC100" s="56"/>
      <c r="WD100" s="56"/>
      <c r="WE100" s="56"/>
      <c r="WF100" s="56"/>
      <c r="WG100" s="56"/>
      <c r="WH100" s="56"/>
      <c r="WI100" s="56"/>
      <c r="WJ100" s="56"/>
      <c r="WK100" s="56"/>
      <c r="WL100" s="56"/>
      <c r="WM100" s="56"/>
      <c r="WN100" s="56"/>
      <c r="WO100" s="56"/>
      <c r="WP100" s="56"/>
      <c r="WQ100" s="56"/>
      <c r="WR100" s="56"/>
      <c r="WS100" s="56"/>
      <c r="WT100" s="56"/>
      <c r="WU100" s="56"/>
      <c r="WV100" s="56"/>
      <c r="WW100" s="56"/>
      <c r="WX100" s="56"/>
      <c r="WY100" s="56"/>
      <c r="WZ100" s="56"/>
      <c r="XA100" s="56"/>
      <c r="XB100" s="56"/>
      <c r="XC100" s="56"/>
      <c r="XD100" s="56"/>
      <c r="XE100" s="56"/>
      <c r="XF100" s="56"/>
      <c r="XG100" s="56"/>
      <c r="XH100" s="56"/>
      <c r="XI100" s="56"/>
      <c r="XJ100" s="56"/>
      <c r="XK100" s="56"/>
      <c r="XL100" s="56"/>
      <c r="XM100" s="56"/>
      <c r="XN100" s="56"/>
      <c r="XO100" s="56"/>
      <c r="XP100" s="56"/>
      <c r="XQ100" s="56"/>
      <c r="XR100" s="56"/>
      <c r="XS100" s="56"/>
      <c r="XT100" s="56"/>
      <c r="XU100" s="56"/>
      <c r="XV100" s="56"/>
      <c r="XW100" s="56"/>
      <c r="XX100" s="56"/>
      <c r="XY100" s="56"/>
      <c r="XZ100" s="56"/>
      <c r="YA100" s="56"/>
      <c r="YB100" s="56"/>
      <c r="YC100" s="56"/>
      <c r="YD100" s="56"/>
      <c r="YE100" s="56"/>
      <c r="YF100" s="56"/>
      <c r="YG100" s="56"/>
      <c r="YH100" s="56"/>
      <c r="YI100" s="56"/>
      <c r="YJ100" s="56"/>
      <c r="YK100" s="56"/>
      <c r="YL100" s="56"/>
      <c r="YM100" s="56"/>
      <c r="YN100" s="56"/>
      <c r="YO100" s="56"/>
      <c r="YP100" s="56"/>
      <c r="YQ100" s="56"/>
      <c r="YR100" s="56"/>
      <c r="YS100" s="56"/>
      <c r="YT100" s="56"/>
      <c r="YU100" s="56"/>
      <c r="YV100" s="56"/>
      <c r="YW100" s="56"/>
      <c r="YX100" s="56"/>
      <c r="YY100" s="56"/>
      <c r="YZ100" s="56"/>
      <c r="ZA100" s="56"/>
      <c r="ZB100" s="56"/>
      <c r="ZC100" s="56"/>
      <c r="ZD100" s="56"/>
    </row>
    <row r="101" spans="1:680" s="20" customFormat="1" x14ac:dyDescent="0.2">
      <c r="A101" s="352">
        <v>297</v>
      </c>
      <c r="B101" s="352" t="s">
        <v>38</v>
      </c>
      <c r="C101" s="37">
        <v>2017</v>
      </c>
      <c r="D101" s="352" t="s">
        <v>1304</v>
      </c>
      <c r="E101" s="275" t="s">
        <v>1299</v>
      </c>
      <c r="F101" s="352" t="s">
        <v>39</v>
      </c>
      <c r="G101" s="352" t="s">
        <v>61</v>
      </c>
      <c r="H101" s="352" t="s">
        <v>61</v>
      </c>
      <c r="I101" s="352" t="s">
        <v>61</v>
      </c>
      <c r="J101" s="352" t="s">
        <v>61</v>
      </c>
      <c r="K101" s="352" t="s">
        <v>61</v>
      </c>
      <c r="L101" s="352" t="s">
        <v>61</v>
      </c>
      <c r="M101" s="352" t="s">
        <v>61</v>
      </c>
      <c r="N101" s="352" t="s">
        <v>61</v>
      </c>
      <c r="O101" s="352" t="s">
        <v>61</v>
      </c>
      <c r="P101" s="352">
        <v>50</v>
      </c>
      <c r="Q101" s="352" t="s">
        <v>61</v>
      </c>
      <c r="R101" s="352" t="s">
        <v>61</v>
      </c>
      <c r="S101" s="352">
        <v>101</v>
      </c>
      <c r="T101" s="352" t="s">
        <v>1458</v>
      </c>
      <c r="U101" s="352">
        <v>2019</v>
      </c>
      <c r="V101" s="352">
        <v>3</v>
      </c>
      <c r="W101" s="352">
        <v>3</v>
      </c>
      <c r="X101" s="352" t="s">
        <v>61</v>
      </c>
      <c r="Y101" s="352" t="s">
        <v>61</v>
      </c>
      <c r="Z101" s="352" t="s">
        <v>59</v>
      </c>
      <c r="AA101" s="352" t="s">
        <v>59</v>
      </c>
      <c r="AB101" s="104" t="s">
        <v>60</v>
      </c>
      <c r="AC101" s="57"/>
      <c r="AD101" s="352" t="s">
        <v>59</v>
      </c>
      <c r="AE101" s="352" t="s">
        <v>59</v>
      </c>
      <c r="AF101" s="352" t="s">
        <v>59</v>
      </c>
      <c r="AG101" s="352" t="s">
        <v>59</v>
      </c>
      <c r="AH101" s="352" t="s">
        <v>1129</v>
      </c>
      <c r="AI101" s="352" t="s">
        <v>58</v>
      </c>
      <c r="AJ101" s="352" t="s">
        <v>58</v>
      </c>
      <c r="AK101" s="30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  <c r="DO101" s="53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53"/>
      <c r="EW101" s="53"/>
      <c r="EX101" s="53"/>
      <c r="EY101" s="53"/>
      <c r="EZ101" s="53"/>
      <c r="FA101" s="53"/>
      <c r="FB101" s="53"/>
      <c r="FC101" s="53"/>
      <c r="FD101" s="53"/>
      <c r="FE101" s="53"/>
      <c r="FF101" s="53"/>
      <c r="FG101" s="53"/>
      <c r="FH101" s="53"/>
      <c r="FI101" s="53"/>
      <c r="FJ101" s="53"/>
      <c r="FK101" s="53"/>
      <c r="FL101" s="53"/>
      <c r="FM101" s="53"/>
      <c r="FN101" s="53"/>
      <c r="FO101" s="53"/>
      <c r="FP101" s="53"/>
      <c r="FQ101" s="53"/>
      <c r="FR101" s="53"/>
      <c r="FS101" s="53"/>
      <c r="FT101" s="53"/>
      <c r="FU101" s="53"/>
      <c r="FV101" s="53"/>
      <c r="FW101" s="53"/>
      <c r="FX101" s="53"/>
      <c r="FY101" s="53"/>
      <c r="FZ101" s="53"/>
      <c r="GA101" s="53"/>
      <c r="GB101" s="53"/>
      <c r="GC101" s="53"/>
      <c r="GD101" s="53"/>
      <c r="GE101" s="53"/>
      <c r="GF101" s="53"/>
      <c r="GG101" s="53"/>
      <c r="GH101" s="53"/>
      <c r="GI101" s="53"/>
      <c r="GJ101" s="53"/>
      <c r="GK101" s="53"/>
      <c r="GL101" s="53"/>
      <c r="GM101" s="53"/>
      <c r="GN101" s="53"/>
      <c r="GO101" s="53"/>
      <c r="GP101" s="53"/>
      <c r="GQ101" s="53"/>
      <c r="GR101" s="53"/>
      <c r="GS101" s="53"/>
      <c r="GT101" s="53"/>
      <c r="GU101" s="53"/>
      <c r="GV101" s="53"/>
      <c r="GW101" s="53"/>
      <c r="GX101" s="53"/>
      <c r="GY101" s="53"/>
      <c r="GZ101" s="53"/>
      <c r="HA101" s="53"/>
      <c r="HB101" s="53"/>
      <c r="HC101" s="53"/>
      <c r="HD101" s="53"/>
      <c r="HE101" s="53"/>
      <c r="HF101" s="53"/>
      <c r="HG101" s="53"/>
      <c r="HH101" s="53"/>
      <c r="HI101" s="53"/>
      <c r="HJ101" s="53"/>
      <c r="HK101" s="53"/>
      <c r="HL101" s="53"/>
      <c r="HM101" s="53"/>
      <c r="HN101" s="53"/>
      <c r="HO101" s="53"/>
      <c r="HP101" s="53"/>
      <c r="HQ101" s="53"/>
      <c r="HR101" s="53"/>
      <c r="HS101" s="53"/>
      <c r="HT101" s="53"/>
      <c r="HU101" s="53"/>
      <c r="HV101" s="53"/>
      <c r="HW101" s="53"/>
      <c r="HX101" s="53"/>
      <c r="HY101" s="53"/>
      <c r="HZ101" s="53"/>
      <c r="IA101" s="53"/>
      <c r="IB101" s="53"/>
      <c r="IC101" s="53"/>
      <c r="ID101" s="53"/>
      <c r="IE101" s="53"/>
      <c r="IF101" s="53"/>
      <c r="IG101" s="53"/>
      <c r="IH101" s="53"/>
      <c r="II101" s="53"/>
      <c r="IJ101" s="53"/>
      <c r="IK101" s="53"/>
      <c r="IL101" s="53"/>
      <c r="IM101" s="53"/>
      <c r="IN101" s="53"/>
      <c r="IO101" s="53"/>
      <c r="IP101" s="53"/>
      <c r="IQ101" s="53"/>
      <c r="IR101" s="53"/>
      <c r="IS101" s="53"/>
      <c r="IT101" s="53"/>
      <c r="IU101" s="53"/>
      <c r="IV101" s="53"/>
      <c r="IW101" s="53"/>
      <c r="IX101" s="53"/>
      <c r="IY101" s="53"/>
      <c r="IZ101" s="53"/>
      <c r="JA101" s="53"/>
      <c r="JB101" s="53"/>
      <c r="JC101" s="53"/>
      <c r="JD101" s="53"/>
      <c r="JE101" s="53"/>
      <c r="JF101" s="53"/>
      <c r="JG101" s="53"/>
      <c r="JH101" s="53"/>
      <c r="JI101" s="53"/>
      <c r="JJ101" s="53"/>
      <c r="JK101" s="53"/>
      <c r="JL101" s="53"/>
      <c r="JM101" s="53"/>
      <c r="JN101" s="53"/>
      <c r="JO101" s="53"/>
      <c r="JP101" s="53"/>
      <c r="JQ101" s="53"/>
      <c r="JR101" s="53"/>
      <c r="JS101" s="53"/>
      <c r="JT101" s="53"/>
      <c r="JU101" s="53"/>
      <c r="JV101" s="53"/>
      <c r="JW101" s="53"/>
      <c r="JX101" s="53"/>
      <c r="JY101" s="53"/>
      <c r="JZ101" s="53"/>
      <c r="KA101" s="53"/>
      <c r="KB101" s="53"/>
      <c r="KC101" s="53"/>
      <c r="KD101" s="53"/>
      <c r="KE101" s="53"/>
      <c r="KF101" s="53"/>
      <c r="KG101" s="53"/>
      <c r="KH101" s="53"/>
      <c r="KI101" s="53"/>
      <c r="KJ101" s="53"/>
      <c r="KK101" s="53"/>
      <c r="KL101" s="53"/>
      <c r="KM101" s="53"/>
      <c r="KN101" s="53"/>
      <c r="KO101" s="53"/>
      <c r="KP101" s="53"/>
      <c r="KQ101" s="53"/>
      <c r="KR101" s="53"/>
      <c r="KS101" s="53"/>
      <c r="KT101" s="53"/>
      <c r="KU101" s="53"/>
      <c r="KV101" s="53"/>
      <c r="KW101" s="53"/>
      <c r="KX101" s="53"/>
      <c r="KY101" s="53"/>
      <c r="KZ101" s="53"/>
      <c r="LA101" s="53"/>
      <c r="LB101" s="53"/>
      <c r="LC101" s="53"/>
      <c r="LD101" s="53"/>
      <c r="LE101" s="53"/>
      <c r="LF101" s="53"/>
      <c r="LG101" s="53"/>
      <c r="LH101" s="53"/>
      <c r="LI101" s="53"/>
      <c r="LJ101" s="53"/>
      <c r="LK101" s="53"/>
      <c r="LL101" s="53"/>
      <c r="LM101" s="53"/>
      <c r="LN101" s="53"/>
      <c r="LO101" s="53"/>
      <c r="LP101" s="53"/>
      <c r="LQ101" s="53"/>
      <c r="LR101" s="53"/>
      <c r="LS101" s="53"/>
      <c r="LT101" s="53"/>
      <c r="LU101" s="53"/>
      <c r="LV101" s="53"/>
      <c r="LW101" s="53"/>
      <c r="LX101" s="53"/>
      <c r="LY101" s="53"/>
      <c r="LZ101" s="53"/>
      <c r="MA101" s="53"/>
      <c r="MB101" s="53"/>
      <c r="MC101" s="53"/>
      <c r="MD101" s="53"/>
      <c r="ME101" s="53"/>
      <c r="MF101" s="53"/>
      <c r="MG101" s="53"/>
      <c r="MH101" s="53"/>
      <c r="MI101" s="53"/>
      <c r="MJ101" s="53"/>
      <c r="MK101" s="53"/>
      <c r="ML101" s="53"/>
      <c r="MM101" s="53"/>
      <c r="MN101" s="53"/>
      <c r="MO101" s="53"/>
      <c r="MP101" s="53"/>
      <c r="MQ101" s="53"/>
      <c r="MR101" s="53"/>
      <c r="MS101" s="53"/>
      <c r="MT101" s="53"/>
      <c r="MU101" s="53"/>
      <c r="MV101" s="53"/>
      <c r="MW101" s="53"/>
      <c r="MX101" s="53"/>
      <c r="MY101" s="53"/>
      <c r="MZ101" s="53"/>
      <c r="NA101" s="53"/>
      <c r="NB101" s="53"/>
      <c r="NC101" s="53"/>
      <c r="ND101" s="53"/>
      <c r="NE101" s="53"/>
      <c r="NF101" s="53"/>
      <c r="NG101" s="53"/>
      <c r="NH101" s="53"/>
      <c r="NI101" s="53"/>
      <c r="NJ101" s="53"/>
      <c r="NK101" s="53"/>
      <c r="NL101" s="53"/>
      <c r="NM101" s="53"/>
      <c r="NN101" s="53"/>
      <c r="NO101" s="53"/>
      <c r="NP101" s="53"/>
      <c r="NQ101" s="53"/>
      <c r="NR101" s="53"/>
      <c r="NS101" s="53"/>
      <c r="NT101" s="53"/>
      <c r="NU101" s="53"/>
      <c r="NV101" s="53"/>
      <c r="NW101" s="53"/>
      <c r="NX101" s="53"/>
      <c r="NY101" s="53"/>
      <c r="NZ101" s="53"/>
      <c r="OA101" s="53"/>
      <c r="OB101" s="53"/>
      <c r="OC101" s="53"/>
      <c r="OD101" s="53"/>
      <c r="OE101" s="53"/>
      <c r="OF101" s="53"/>
      <c r="OG101" s="53"/>
      <c r="OH101" s="53"/>
      <c r="OI101" s="53"/>
      <c r="OJ101" s="53"/>
      <c r="OK101" s="53"/>
      <c r="OL101" s="53"/>
      <c r="OM101" s="53"/>
      <c r="ON101" s="53"/>
      <c r="OO101" s="53"/>
      <c r="OP101" s="53"/>
      <c r="OQ101" s="53"/>
      <c r="OR101" s="53"/>
      <c r="OS101" s="53"/>
      <c r="OT101" s="53"/>
      <c r="OU101" s="53"/>
      <c r="OV101" s="53"/>
      <c r="OW101" s="53"/>
      <c r="OX101" s="53"/>
      <c r="OY101" s="53"/>
      <c r="OZ101" s="53"/>
      <c r="PA101" s="53"/>
      <c r="PB101" s="53"/>
      <c r="PC101" s="53"/>
      <c r="PD101" s="53"/>
      <c r="PE101" s="53"/>
      <c r="PF101" s="53"/>
      <c r="PG101" s="53"/>
      <c r="PH101" s="53"/>
      <c r="PI101" s="53"/>
      <c r="PJ101" s="53"/>
      <c r="PK101" s="53"/>
      <c r="PL101" s="53"/>
      <c r="PM101" s="53"/>
      <c r="PN101" s="53"/>
      <c r="PO101" s="53"/>
      <c r="PP101" s="53"/>
      <c r="PQ101" s="53"/>
      <c r="PR101" s="53"/>
      <c r="PS101" s="53"/>
      <c r="PT101" s="53"/>
      <c r="PU101" s="53"/>
      <c r="PV101" s="53"/>
      <c r="PW101" s="53"/>
      <c r="PX101" s="53"/>
      <c r="PY101" s="53"/>
      <c r="PZ101" s="53"/>
      <c r="QA101" s="53"/>
      <c r="QB101" s="53"/>
      <c r="QC101" s="53"/>
      <c r="QD101" s="53"/>
      <c r="QE101" s="53"/>
      <c r="QF101" s="53"/>
      <c r="QG101" s="53"/>
      <c r="QH101" s="53"/>
      <c r="QI101" s="53"/>
      <c r="QJ101" s="53"/>
      <c r="QK101" s="53"/>
      <c r="QL101" s="53"/>
      <c r="QM101" s="53"/>
      <c r="QN101" s="53"/>
      <c r="QO101" s="53"/>
      <c r="QP101" s="53"/>
      <c r="QQ101" s="53"/>
      <c r="QR101" s="53"/>
      <c r="QS101" s="53"/>
      <c r="QT101" s="53"/>
      <c r="QU101" s="53"/>
      <c r="QV101" s="53"/>
      <c r="QW101" s="53"/>
      <c r="QX101" s="53"/>
      <c r="QY101" s="53"/>
      <c r="QZ101" s="53"/>
      <c r="RA101" s="53"/>
      <c r="RB101" s="53"/>
      <c r="RC101" s="53"/>
      <c r="RD101" s="53"/>
      <c r="RE101" s="53"/>
      <c r="RF101" s="53"/>
      <c r="RG101" s="53"/>
      <c r="RH101" s="53"/>
      <c r="RI101" s="53"/>
      <c r="RJ101" s="53"/>
      <c r="RK101" s="53"/>
      <c r="RL101" s="53"/>
      <c r="RM101" s="53"/>
      <c r="RN101" s="53"/>
      <c r="RO101" s="53"/>
      <c r="RP101" s="53"/>
      <c r="RQ101" s="53"/>
      <c r="RR101" s="53"/>
      <c r="RS101" s="53"/>
      <c r="RT101" s="53"/>
      <c r="RU101" s="53"/>
      <c r="RV101" s="53"/>
      <c r="RW101" s="53"/>
      <c r="RX101" s="53"/>
      <c r="RY101" s="53"/>
      <c r="RZ101" s="53"/>
      <c r="SA101" s="53"/>
      <c r="SB101" s="53"/>
      <c r="SC101" s="53"/>
      <c r="SD101" s="53"/>
      <c r="SE101" s="53"/>
      <c r="SF101" s="53"/>
      <c r="SG101" s="53"/>
      <c r="SH101" s="53"/>
      <c r="SI101" s="53"/>
      <c r="SJ101" s="53"/>
      <c r="SK101" s="53"/>
      <c r="SL101" s="53"/>
      <c r="SM101" s="53"/>
      <c r="SN101" s="53"/>
      <c r="SO101" s="53"/>
      <c r="SP101" s="53"/>
      <c r="SQ101" s="53"/>
      <c r="SR101" s="53"/>
      <c r="SS101" s="53"/>
      <c r="ST101" s="53"/>
      <c r="SU101" s="53"/>
      <c r="SV101" s="53"/>
      <c r="SW101" s="53"/>
      <c r="SX101" s="53"/>
      <c r="SY101" s="53"/>
      <c r="SZ101" s="53"/>
      <c r="TA101" s="53"/>
      <c r="TB101" s="53"/>
      <c r="TC101" s="53"/>
      <c r="TD101" s="53"/>
      <c r="TE101" s="53"/>
      <c r="TF101" s="53"/>
      <c r="TG101" s="53"/>
      <c r="TH101" s="53"/>
      <c r="TI101" s="53"/>
      <c r="TJ101" s="53"/>
      <c r="TK101" s="53"/>
      <c r="TL101" s="53"/>
      <c r="TM101" s="53"/>
      <c r="TN101" s="53"/>
      <c r="TO101" s="53"/>
      <c r="TP101" s="53"/>
      <c r="TQ101" s="53"/>
      <c r="TR101" s="53"/>
      <c r="TS101" s="53"/>
      <c r="TT101" s="53"/>
      <c r="TU101" s="53"/>
      <c r="TV101" s="53"/>
      <c r="TW101" s="53"/>
      <c r="TX101" s="53"/>
      <c r="TY101" s="53"/>
      <c r="TZ101" s="53"/>
      <c r="UA101" s="53"/>
      <c r="UB101" s="53"/>
      <c r="UC101" s="53"/>
      <c r="UD101" s="53"/>
      <c r="UE101" s="53"/>
      <c r="UF101" s="53"/>
      <c r="UG101" s="53"/>
      <c r="UH101" s="53"/>
      <c r="UI101" s="53"/>
      <c r="UJ101" s="53"/>
      <c r="UK101" s="53"/>
      <c r="UL101" s="53"/>
      <c r="UM101" s="53"/>
      <c r="UN101" s="53"/>
      <c r="UO101" s="53"/>
      <c r="UP101" s="53"/>
      <c r="UQ101" s="53"/>
      <c r="UR101" s="53"/>
      <c r="US101" s="53"/>
      <c r="UT101" s="53"/>
      <c r="UU101" s="53"/>
      <c r="UV101" s="53"/>
      <c r="UW101" s="53"/>
      <c r="UX101" s="53"/>
      <c r="UY101" s="53"/>
      <c r="UZ101" s="53"/>
      <c r="VA101" s="53"/>
      <c r="VB101" s="53"/>
      <c r="VC101" s="53"/>
      <c r="VD101" s="53"/>
      <c r="VE101" s="53"/>
      <c r="VF101" s="53"/>
      <c r="VG101" s="53"/>
      <c r="VH101" s="53"/>
      <c r="VI101" s="53"/>
      <c r="VJ101" s="53"/>
      <c r="VK101" s="53"/>
      <c r="VL101" s="53"/>
      <c r="VM101" s="53"/>
      <c r="VN101" s="53"/>
      <c r="VO101" s="53"/>
      <c r="VP101" s="53"/>
      <c r="VQ101" s="53"/>
      <c r="VR101" s="53"/>
      <c r="VS101" s="53"/>
      <c r="VT101" s="53"/>
      <c r="VU101" s="53"/>
      <c r="VV101" s="53"/>
      <c r="VW101" s="53"/>
      <c r="VX101" s="53"/>
      <c r="VY101" s="53"/>
      <c r="VZ101" s="53"/>
      <c r="WA101" s="53"/>
      <c r="WB101" s="53"/>
      <c r="WC101" s="53"/>
      <c r="WD101" s="53"/>
      <c r="WE101" s="53"/>
      <c r="WF101" s="53"/>
      <c r="WG101" s="53"/>
      <c r="WH101" s="53"/>
      <c r="WI101" s="53"/>
      <c r="WJ101" s="53"/>
      <c r="WK101" s="53"/>
      <c r="WL101" s="53"/>
      <c r="WM101" s="53"/>
      <c r="WN101" s="53"/>
      <c r="WO101" s="53"/>
      <c r="WP101" s="53"/>
      <c r="WQ101" s="53"/>
      <c r="WR101" s="53"/>
      <c r="WS101" s="53"/>
      <c r="WT101" s="53"/>
      <c r="WU101" s="53"/>
      <c r="WV101" s="53"/>
      <c r="WW101" s="53"/>
      <c r="WX101" s="53"/>
      <c r="WY101" s="53"/>
      <c r="WZ101" s="53"/>
      <c r="XA101" s="53"/>
      <c r="XB101" s="53"/>
      <c r="XC101" s="53"/>
      <c r="XD101" s="53"/>
      <c r="XE101" s="53"/>
      <c r="XF101" s="53"/>
      <c r="XG101" s="53"/>
      <c r="XH101" s="53"/>
      <c r="XI101" s="53"/>
      <c r="XJ101" s="53"/>
      <c r="XK101" s="53"/>
      <c r="XL101" s="53"/>
      <c r="XM101" s="53"/>
      <c r="XN101" s="53"/>
      <c r="XO101" s="53"/>
      <c r="XP101" s="53"/>
      <c r="XQ101" s="53"/>
      <c r="XR101" s="53"/>
      <c r="XS101" s="53"/>
      <c r="XT101" s="53"/>
      <c r="XU101" s="53"/>
      <c r="XV101" s="53"/>
      <c r="XW101" s="53"/>
      <c r="XX101" s="53"/>
      <c r="XY101" s="53"/>
      <c r="XZ101" s="53"/>
      <c r="YA101" s="53"/>
      <c r="YB101" s="53"/>
      <c r="YC101" s="53"/>
      <c r="YD101" s="53"/>
      <c r="YE101" s="53"/>
      <c r="YF101" s="53"/>
      <c r="YG101" s="53"/>
      <c r="YH101" s="53"/>
      <c r="YI101" s="53"/>
      <c r="YJ101" s="53"/>
      <c r="YK101" s="53"/>
      <c r="YL101" s="53"/>
      <c r="YM101" s="53"/>
      <c r="YN101" s="53"/>
      <c r="YO101" s="53"/>
      <c r="YP101" s="53"/>
      <c r="YQ101" s="53"/>
      <c r="YR101" s="53"/>
      <c r="YS101" s="53"/>
      <c r="YT101" s="53"/>
      <c r="YU101" s="53"/>
      <c r="YV101" s="53"/>
      <c r="YW101" s="53"/>
      <c r="YX101" s="53"/>
      <c r="YY101" s="53"/>
      <c r="YZ101" s="53"/>
      <c r="ZA101" s="53"/>
      <c r="ZB101" s="53"/>
      <c r="ZC101" s="53"/>
      <c r="ZD101" s="53"/>
    </row>
    <row r="102" spans="1:680" s="61" customFormat="1" x14ac:dyDescent="0.2">
      <c r="A102" s="351">
        <v>301</v>
      </c>
      <c r="B102" s="30" t="s">
        <v>38</v>
      </c>
      <c r="C102" s="92">
        <v>2017</v>
      </c>
      <c r="D102" s="351" t="s">
        <v>1304</v>
      </c>
      <c r="E102" s="274" t="s">
        <v>1299</v>
      </c>
      <c r="F102" s="351" t="s">
        <v>39</v>
      </c>
      <c r="G102" s="351" t="s">
        <v>61</v>
      </c>
      <c r="H102" s="351" t="s">
        <v>61</v>
      </c>
      <c r="I102" s="351" t="s">
        <v>61</v>
      </c>
      <c r="J102" s="351" t="s">
        <v>61</v>
      </c>
      <c r="K102" s="351" t="s">
        <v>61</v>
      </c>
      <c r="L102" s="351" t="s">
        <v>61</v>
      </c>
      <c r="M102" s="351" t="s">
        <v>61</v>
      </c>
      <c r="N102" s="351" t="s">
        <v>61</v>
      </c>
      <c r="O102" s="351" t="s">
        <v>61</v>
      </c>
      <c r="P102" s="351" t="s">
        <v>61</v>
      </c>
      <c r="Q102" s="351" t="s">
        <v>61</v>
      </c>
      <c r="R102" s="351" t="s">
        <v>61</v>
      </c>
      <c r="S102" s="351" t="s">
        <v>61</v>
      </c>
      <c r="T102" s="351" t="s">
        <v>61</v>
      </c>
      <c r="U102" s="351" t="s">
        <v>61</v>
      </c>
      <c r="V102" s="351">
        <v>2</v>
      </c>
      <c r="W102" s="351">
        <v>2</v>
      </c>
      <c r="X102" s="351" t="s">
        <v>61</v>
      </c>
      <c r="Y102" s="351" t="s">
        <v>61</v>
      </c>
      <c r="Z102" s="351" t="s">
        <v>59</v>
      </c>
      <c r="AA102" s="30" t="s">
        <v>59</v>
      </c>
      <c r="AB102" s="351" t="s">
        <v>59</v>
      </c>
      <c r="AC102" s="52"/>
      <c r="AD102" s="351" t="s">
        <v>59</v>
      </c>
      <c r="AE102" s="351" t="s">
        <v>59</v>
      </c>
      <c r="AF102" s="351" t="s">
        <v>59</v>
      </c>
      <c r="AG102" s="351" t="s">
        <v>59</v>
      </c>
      <c r="AH102" s="351" t="s">
        <v>1129</v>
      </c>
      <c r="AI102" s="351" t="s">
        <v>59</v>
      </c>
      <c r="AJ102" s="351" t="s">
        <v>58</v>
      </c>
      <c r="AK102" s="302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  <c r="IK102" s="56"/>
      <c r="IL102" s="56"/>
      <c r="IM102" s="56"/>
      <c r="IN102" s="56"/>
      <c r="IO102" s="56"/>
      <c r="IP102" s="56"/>
      <c r="IQ102" s="56"/>
      <c r="IR102" s="56"/>
      <c r="IS102" s="56"/>
      <c r="IT102" s="56"/>
      <c r="IU102" s="56"/>
      <c r="IV102" s="56"/>
      <c r="IW102" s="56"/>
      <c r="IX102" s="56"/>
      <c r="IY102" s="56"/>
      <c r="IZ102" s="56"/>
      <c r="JA102" s="56"/>
      <c r="JB102" s="56"/>
      <c r="JC102" s="56"/>
      <c r="JD102" s="56"/>
      <c r="JE102" s="56"/>
      <c r="JF102" s="56"/>
      <c r="JG102" s="56"/>
      <c r="JH102" s="56"/>
      <c r="JI102" s="56"/>
      <c r="JJ102" s="56"/>
      <c r="JK102" s="56"/>
      <c r="JL102" s="56"/>
      <c r="JM102" s="56"/>
      <c r="JN102" s="56"/>
      <c r="JO102" s="56"/>
      <c r="JP102" s="56"/>
      <c r="JQ102" s="56"/>
      <c r="JR102" s="56"/>
      <c r="JS102" s="56"/>
      <c r="JT102" s="56"/>
      <c r="JU102" s="56"/>
      <c r="JV102" s="56"/>
      <c r="JW102" s="56"/>
      <c r="JX102" s="56"/>
      <c r="JY102" s="56"/>
      <c r="JZ102" s="56"/>
      <c r="KA102" s="56"/>
      <c r="KB102" s="56"/>
      <c r="KC102" s="56"/>
      <c r="KD102" s="56"/>
      <c r="KE102" s="56"/>
      <c r="KF102" s="56"/>
      <c r="KG102" s="56"/>
      <c r="KH102" s="56"/>
      <c r="KI102" s="56"/>
      <c r="KJ102" s="56"/>
      <c r="KK102" s="56"/>
      <c r="KL102" s="56"/>
      <c r="KM102" s="56"/>
      <c r="KN102" s="56"/>
      <c r="KO102" s="56"/>
      <c r="KP102" s="56"/>
      <c r="KQ102" s="56"/>
      <c r="KR102" s="56"/>
      <c r="KS102" s="56"/>
      <c r="KT102" s="56"/>
      <c r="KU102" s="56"/>
      <c r="KV102" s="56"/>
      <c r="KW102" s="56"/>
      <c r="KX102" s="56"/>
      <c r="KY102" s="56"/>
      <c r="KZ102" s="56"/>
      <c r="LA102" s="56"/>
      <c r="LB102" s="56"/>
      <c r="LC102" s="56"/>
      <c r="LD102" s="56"/>
      <c r="LE102" s="56"/>
      <c r="LF102" s="56"/>
      <c r="LG102" s="56"/>
      <c r="LH102" s="56"/>
      <c r="LI102" s="56"/>
      <c r="LJ102" s="56"/>
      <c r="LK102" s="56"/>
      <c r="LL102" s="56"/>
      <c r="LM102" s="56"/>
      <c r="LN102" s="56"/>
      <c r="LO102" s="56"/>
      <c r="LP102" s="56"/>
      <c r="LQ102" s="56"/>
      <c r="LR102" s="56"/>
      <c r="LS102" s="56"/>
      <c r="LT102" s="56"/>
      <c r="LU102" s="56"/>
      <c r="LV102" s="56"/>
      <c r="LW102" s="56"/>
      <c r="LX102" s="56"/>
      <c r="LY102" s="56"/>
      <c r="LZ102" s="56"/>
      <c r="MA102" s="56"/>
      <c r="MB102" s="56"/>
      <c r="MC102" s="56"/>
      <c r="MD102" s="56"/>
      <c r="ME102" s="56"/>
      <c r="MF102" s="56"/>
      <c r="MG102" s="56"/>
      <c r="MH102" s="56"/>
      <c r="MI102" s="56"/>
      <c r="MJ102" s="56"/>
      <c r="MK102" s="56"/>
      <c r="ML102" s="56"/>
      <c r="MM102" s="56"/>
      <c r="MN102" s="56"/>
      <c r="MO102" s="56"/>
      <c r="MP102" s="56"/>
      <c r="MQ102" s="56"/>
      <c r="MR102" s="56"/>
      <c r="MS102" s="56"/>
      <c r="MT102" s="56"/>
      <c r="MU102" s="56"/>
      <c r="MV102" s="56"/>
      <c r="MW102" s="56"/>
      <c r="MX102" s="56"/>
      <c r="MY102" s="56"/>
      <c r="MZ102" s="56"/>
      <c r="NA102" s="56"/>
      <c r="NB102" s="56"/>
      <c r="NC102" s="56"/>
      <c r="ND102" s="56"/>
      <c r="NE102" s="56"/>
      <c r="NF102" s="56"/>
      <c r="NG102" s="56"/>
      <c r="NH102" s="56"/>
      <c r="NI102" s="56"/>
      <c r="NJ102" s="56"/>
      <c r="NK102" s="56"/>
      <c r="NL102" s="56"/>
      <c r="NM102" s="56"/>
      <c r="NN102" s="56"/>
      <c r="NO102" s="56"/>
      <c r="NP102" s="56"/>
      <c r="NQ102" s="56"/>
      <c r="NR102" s="56"/>
      <c r="NS102" s="56"/>
      <c r="NT102" s="56"/>
      <c r="NU102" s="56"/>
      <c r="NV102" s="56"/>
      <c r="NW102" s="56"/>
      <c r="NX102" s="56"/>
      <c r="NY102" s="56"/>
      <c r="NZ102" s="56"/>
      <c r="OA102" s="56"/>
      <c r="OB102" s="56"/>
      <c r="OC102" s="56"/>
      <c r="OD102" s="56"/>
      <c r="OE102" s="56"/>
      <c r="OF102" s="56"/>
      <c r="OG102" s="56"/>
      <c r="OH102" s="56"/>
      <c r="OI102" s="56"/>
      <c r="OJ102" s="56"/>
      <c r="OK102" s="56"/>
      <c r="OL102" s="56"/>
      <c r="OM102" s="56"/>
      <c r="ON102" s="56"/>
      <c r="OO102" s="56"/>
      <c r="OP102" s="56"/>
      <c r="OQ102" s="56"/>
      <c r="OR102" s="56"/>
      <c r="OS102" s="56"/>
      <c r="OT102" s="56"/>
      <c r="OU102" s="56"/>
      <c r="OV102" s="56"/>
      <c r="OW102" s="56"/>
      <c r="OX102" s="56"/>
      <c r="OY102" s="56"/>
      <c r="OZ102" s="56"/>
      <c r="PA102" s="56"/>
      <c r="PB102" s="56"/>
      <c r="PC102" s="56"/>
      <c r="PD102" s="56"/>
      <c r="PE102" s="56"/>
      <c r="PF102" s="56"/>
      <c r="PG102" s="56"/>
      <c r="PH102" s="56"/>
      <c r="PI102" s="56"/>
      <c r="PJ102" s="56"/>
      <c r="PK102" s="56"/>
      <c r="PL102" s="56"/>
      <c r="PM102" s="56"/>
      <c r="PN102" s="56"/>
      <c r="PO102" s="56"/>
      <c r="PP102" s="56"/>
      <c r="PQ102" s="56"/>
      <c r="PR102" s="56"/>
      <c r="PS102" s="56"/>
      <c r="PT102" s="56"/>
      <c r="PU102" s="56"/>
      <c r="PV102" s="56"/>
      <c r="PW102" s="56"/>
      <c r="PX102" s="56"/>
      <c r="PY102" s="56"/>
      <c r="PZ102" s="56"/>
      <c r="QA102" s="56"/>
      <c r="QB102" s="56"/>
      <c r="QC102" s="56"/>
      <c r="QD102" s="56"/>
      <c r="QE102" s="56"/>
      <c r="QF102" s="56"/>
      <c r="QG102" s="56"/>
      <c r="QH102" s="56"/>
      <c r="QI102" s="56"/>
      <c r="QJ102" s="56"/>
      <c r="QK102" s="56"/>
      <c r="QL102" s="56"/>
      <c r="QM102" s="56"/>
      <c r="QN102" s="56"/>
      <c r="QO102" s="56"/>
      <c r="QP102" s="56"/>
      <c r="QQ102" s="56"/>
      <c r="QR102" s="56"/>
      <c r="QS102" s="56"/>
      <c r="QT102" s="56"/>
      <c r="QU102" s="56"/>
      <c r="QV102" s="56"/>
      <c r="QW102" s="56"/>
      <c r="QX102" s="56"/>
      <c r="QY102" s="56"/>
      <c r="QZ102" s="56"/>
      <c r="RA102" s="56"/>
      <c r="RB102" s="56"/>
      <c r="RC102" s="56"/>
      <c r="RD102" s="56"/>
      <c r="RE102" s="56"/>
      <c r="RF102" s="56"/>
      <c r="RG102" s="56"/>
      <c r="RH102" s="56"/>
      <c r="RI102" s="56"/>
      <c r="RJ102" s="56"/>
      <c r="RK102" s="56"/>
      <c r="RL102" s="56"/>
      <c r="RM102" s="56"/>
      <c r="RN102" s="56"/>
      <c r="RO102" s="56"/>
      <c r="RP102" s="56"/>
      <c r="RQ102" s="56"/>
      <c r="RR102" s="56"/>
      <c r="RS102" s="56"/>
      <c r="RT102" s="56"/>
      <c r="RU102" s="56"/>
      <c r="RV102" s="56"/>
      <c r="RW102" s="56"/>
      <c r="RX102" s="56"/>
      <c r="RY102" s="56"/>
      <c r="RZ102" s="56"/>
      <c r="SA102" s="56"/>
      <c r="SB102" s="56"/>
      <c r="SC102" s="56"/>
      <c r="SD102" s="56"/>
      <c r="SE102" s="56"/>
      <c r="SF102" s="56"/>
      <c r="SG102" s="56"/>
      <c r="SH102" s="56"/>
      <c r="SI102" s="56"/>
      <c r="SJ102" s="56"/>
      <c r="SK102" s="56"/>
      <c r="SL102" s="56"/>
      <c r="SM102" s="56"/>
      <c r="SN102" s="56"/>
      <c r="SO102" s="56"/>
      <c r="SP102" s="56"/>
      <c r="SQ102" s="56"/>
      <c r="SR102" s="56"/>
      <c r="SS102" s="56"/>
      <c r="ST102" s="56"/>
      <c r="SU102" s="56"/>
      <c r="SV102" s="56"/>
      <c r="SW102" s="56"/>
      <c r="SX102" s="56"/>
      <c r="SY102" s="56"/>
      <c r="SZ102" s="56"/>
      <c r="TA102" s="56"/>
      <c r="TB102" s="56"/>
      <c r="TC102" s="56"/>
      <c r="TD102" s="56"/>
      <c r="TE102" s="56"/>
      <c r="TF102" s="56"/>
      <c r="TG102" s="56"/>
      <c r="TH102" s="56"/>
      <c r="TI102" s="56"/>
      <c r="TJ102" s="56"/>
      <c r="TK102" s="56"/>
      <c r="TL102" s="56"/>
      <c r="TM102" s="56"/>
      <c r="TN102" s="56"/>
      <c r="TO102" s="56"/>
      <c r="TP102" s="56"/>
      <c r="TQ102" s="56"/>
      <c r="TR102" s="56"/>
      <c r="TS102" s="56"/>
      <c r="TT102" s="56"/>
      <c r="TU102" s="56"/>
      <c r="TV102" s="56"/>
      <c r="TW102" s="56"/>
      <c r="TX102" s="56"/>
      <c r="TY102" s="56"/>
      <c r="TZ102" s="56"/>
      <c r="UA102" s="56"/>
      <c r="UB102" s="56"/>
      <c r="UC102" s="56"/>
      <c r="UD102" s="56"/>
      <c r="UE102" s="56"/>
      <c r="UF102" s="56"/>
      <c r="UG102" s="56"/>
      <c r="UH102" s="56"/>
      <c r="UI102" s="56"/>
      <c r="UJ102" s="56"/>
      <c r="UK102" s="56"/>
      <c r="UL102" s="56"/>
      <c r="UM102" s="56"/>
      <c r="UN102" s="56"/>
      <c r="UO102" s="56"/>
      <c r="UP102" s="56"/>
      <c r="UQ102" s="56"/>
      <c r="UR102" s="56"/>
      <c r="US102" s="56"/>
      <c r="UT102" s="56"/>
      <c r="UU102" s="56"/>
      <c r="UV102" s="56"/>
      <c r="UW102" s="56"/>
      <c r="UX102" s="56"/>
      <c r="UY102" s="56"/>
      <c r="UZ102" s="56"/>
      <c r="VA102" s="56"/>
      <c r="VB102" s="56"/>
      <c r="VC102" s="56"/>
      <c r="VD102" s="56"/>
      <c r="VE102" s="56"/>
      <c r="VF102" s="56"/>
      <c r="VG102" s="56"/>
      <c r="VH102" s="56"/>
      <c r="VI102" s="56"/>
      <c r="VJ102" s="56"/>
      <c r="VK102" s="56"/>
      <c r="VL102" s="56"/>
      <c r="VM102" s="56"/>
      <c r="VN102" s="56"/>
      <c r="VO102" s="56"/>
      <c r="VP102" s="56"/>
      <c r="VQ102" s="56"/>
      <c r="VR102" s="56"/>
      <c r="VS102" s="56"/>
      <c r="VT102" s="56"/>
      <c r="VU102" s="56"/>
      <c r="VV102" s="56"/>
      <c r="VW102" s="56"/>
      <c r="VX102" s="56"/>
      <c r="VY102" s="56"/>
      <c r="VZ102" s="56"/>
      <c r="WA102" s="56"/>
      <c r="WB102" s="56"/>
      <c r="WC102" s="56"/>
      <c r="WD102" s="56"/>
      <c r="WE102" s="56"/>
      <c r="WF102" s="56"/>
      <c r="WG102" s="56"/>
      <c r="WH102" s="56"/>
      <c r="WI102" s="56"/>
      <c r="WJ102" s="56"/>
      <c r="WK102" s="56"/>
      <c r="WL102" s="56"/>
      <c r="WM102" s="56"/>
      <c r="WN102" s="56"/>
      <c r="WO102" s="56"/>
      <c r="WP102" s="56"/>
      <c r="WQ102" s="56"/>
      <c r="WR102" s="56"/>
      <c r="WS102" s="56"/>
      <c r="WT102" s="56"/>
      <c r="WU102" s="56"/>
      <c r="WV102" s="56"/>
      <c r="WW102" s="56"/>
      <c r="WX102" s="56"/>
      <c r="WY102" s="56"/>
      <c r="WZ102" s="56"/>
      <c r="XA102" s="56"/>
      <c r="XB102" s="56"/>
      <c r="XC102" s="56"/>
      <c r="XD102" s="56"/>
      <c r="XE102" s="56"/>
      <c r="XF102" s="56"/>
      <c r="XG102" s="56"/>
      <c r="XH102" s="56"/>
      <c r="XI102" s="56"/>
      <c r="XJ102" s="56"/>
      <c r="XK102" s="56"/>
      <c r="XL102" s="56"/>
      <c r="XM102" s="56"/>
      <c r="XN102" s="56"/>
      <c r="XO102" s="56"/>
      <c r="XP102" s="56"/>
      <c r="XQ102" s="56"/>
      <c r="XR102" s="56"/>
      <c r="XS102" s="56"/>
      <c r="XT102" s="56"/>
      <c r="XU102" s="56"/>
      <c r="XV102" s="56"/>
      <c r="XW102" s="56"/>
      <c r="XX102" s="56"/>
      <c r="XY102" s="56"/>
      <c r="XZ102" s="56"/>
      <c r="YA102" s="56"/>
      <c r="YB102" s="56"/>
      <c r="YC102" s="56"/>
      <c r="YD102" s="56"/>
      <c r="YE102" s="56"/>
      <c r="YF102" s="56"/>
      <c r="YG102" s="56"/>
      <c r="YH102" s="56"/>
      <c r="YI102" s="56"/>
      <c r="YJ102" s="56"/>
      <c r="YK102" s="56"/>
      <c r="YL102" s="56"/>
      <c r="YM102" s="56"/>
      <c r="YN102" s="56"/>
      <c r="YO102" s="56"/>
      <c r="YP102" s="56"/>
      <c r="YQ102" s="56"/>
      <c r="YR102" s="56"/>
      <c r="YS102" s="56"/>
      <c r="YT102" s="56"/>
      <c r="YU102" s="56"/>
      <c r="YV102" s="56"/>
      <c r="YW102" s="56"/>
      <c r="YX102" s="56"/>
      <c r="YY102" s="56"/>
      <c r="YZ102" s="56"/>
      <c r="ZA102" s="56"/>
      <c r="ZB102" s="56"/>
      <c r="ZC102" s="56"/>
      <c r="ZD102" s="56"/>
    </row>
    <row r="103" spans="1:680" s="20" customFormat="1" x14ac:dyDescent="0.2">
      <c r="A103" s="352">
        <v>304</v>
      </c>
      <c r="B103" s="37" t="s">
        <v>38</v>
      </c>
      <c r="C103" s="103">
        <v>2018</v>
      </c>
      <c r="D103" s="352" t="s">
        <v>1305</v>
      </c>
      <c r="E103" s="275" t="s">
        <v>1299</v>
      </c>
      <c r="F103" s="352" t="s">
        <v>40</v>
      </c>
      <c r="G103" s="352" t="s">
        <v>61</v>
      </c>
      <c r="H103" s="352" t="s">
        <v>61</v>
      </c>
      <c r="I103" s="352" t="s">
        <v>61</v>
      </c>
      <c r="J103" s="352" t="s">
        <v>61</v>
      </c>
      <c r="K103" s="352" t="s">
        <v>61</v>
      </c>
      <c r="L103" s="352" t="s">
        <v>61</v>
      </c>
      <c r="M103" s="352" t="s">
        <v>61</v>
      </c>
      <c r="N103" s="352" t="s">
        <v>61</v>
      </c>
      <c r="O103" s="352" t="s">
        <v>61</v>
      </c>
      <c r="P103" s="352" t="s">
        <v>61</v>
      </c>
      <c r="Q103" s="352" t="s">
        <v>61</v>
      </c>
      <c r="R103" s="352" t="s">
        <v>61</v>
      </c>
      <c r="S103" s="352" t="s">
        <v>61</v>
      </c>
      <c r="T103" s="352" t="s">
        <v>61</v>
      </c>
      <c r="U103" s="352" t="s">
        <v>61</v>
      </c>
      <c r="V103" s="352">
        <v>2</v>
      </c>
      <c r="W103" s="352">
        <v>2</v>
      </c>
      <c r="X103" s="352" t="s">
        <v>61</v>
      </c>
      <c r="Y103" s="352" t="s">
        <v>61</v>
      </c>
      <c r="Z103" s="352" t="s">
        <v>59</v>
      </c>
      <c r="AA103" s="37" t="s">
        <v>59</v>
      </c>
      <c r="AB103" s="352" t="s">
        <v>59</v>
      </c>
      <c r="AC103" s="57"/>
      <c r="AD103" s="352" t="s">
        <v>59</v>
      </c>
      <c r="AE103" s="352" t="s">
        <v>59</v>
      </c>
      <c r="AF103" s="352" t="s">
        <v>59</v>
      </c>
      <c r="AG103" s="352" t="s">
        <v>59</v>
      </c>
      <c r="AH103" s="352" t="s">
        <v>1129</v>
      </c>
      <c r="AI103" s="352" t="s">
        <v>59</v>
      </c>
      <c r="AJ103" s="352" t="s">
        <v>59</v>
      </c>
      <c r="AK103" s="30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  <c r="DJ103" s="53"/>
      <c r="DK103" s="53"/>
      <c r="DL103" s="53"/>
      <c r="DM103" s="53"/>
      <c r="DN103" s="53"/>
      <c r="DO103" s="53"/>
      <c r="DP103" s="53"/>
      <c r="DQ103" s="53"/>
      <c r="DR103" s="53"/>
      <c r="DS103" s="53"/>
      <c r="DT103" s="53"/>
      <c r="DU103" s="53"/>
      <c r="DV103" s="53"/>
      <c r="DW103" s="53"/>
      <c r="DX103" s="53"/>
      <c r="DY103" s="53"/>
      <c r="DZ103" s="53"/>
      <c r="EA103" s="53"/>
      <c r="EB103" s="53"/>
      <c r="EC103" s="53"/>
      <c r="ED103" s="53"/>
      <c r="EE103" s="53"/>
      <c r="EF103" s="53"/>
      <c r="EG103" s="53"/>
      <c r="EH103" s="53"/>
      <c r="EI103" s="53"/>
      <c r="EJ103" s="53"/>
      <c r="EK103" s="53"/>
      <c r="EL103" s="53"/>
      <c r="EM103" s="53"/>
      <c r="EN103" s="53"/>
      <c r="EO103" s="53"/>
      <c r="EP103" s="53"/>
      <c r="EQ103" s="53"/>
      <c r="ER103" s="53"/>
      <c r="ES103" s="53"/>
      <c r="ET103" s="53"/>
      <c r="EU103" s="53"/>
      <c r="EV103" s="53"/>
      <c r="EW103" s="53"/>
      <c r="EX103" s="53"/>
      <c r="EY103" s="53"/>
      <c r="EZ103" s="53"/>
      <c r="FA103" s="53"/>
      <c r="FB103" s="53"/>
      <c r="FC103" s="53"/>
      <c r="FD103" s="53"/>
      <c r="FE103" s="53"/>
      <c r="FF103" s="53"/>
      <c r="FG103" s="53"/>
      <c r="FH103" s="53"/>
      <c r="FI103" s="53"/>
      <c r="FJ103" s="53"/>
      <c r="FK103" s="53"/>
      <c r="FL103" s="53"/>
      <c r="FM103" s="53"/>
      <c r="FN103" s="53"/>
      <c r="FO103" s="53"/>
      <c r="FP103" s="53"/>
      <c r="FQ103" s="53"/>
      <c r="FR103" s="53"/>
      <c r="FS103" s="53"/>
      <c r="FT103" s="53"/>
      <c r="FU103" s="53"/>
      <c r="FV103" s="53"/>
      <c r="FW103" s="53"/>
      <c r="FX103" s="53"/>
      <c r="FY103" s="53"/>
      <c r="FZ103" s="53"/>
      <c r="GA103" s="53"/>
      <c r="GB103" s="53"/>
      <c r="GC103" s="53"/>
      <c r="GD103" s="53"/>
      <c r="GE103" s="53"/>
      <c r="GF103" s="53"/>
      <c r="GG103" s="53"/>
      <c r="GH103" s="53"/>
      <c r="GI103" s="53"/>
      <c r="GJ103" s="53"/>
      <c r="GK103" s="53"/>
      <c r="GL103" s="53"/>
      <c r="GM103" s="53"/>
      <c r="GN103" s="53"/>
      <c r="GO103" s="53"/>
      <c r="GP103" s="53"/>
      <c r="GQ103" s="53"/>
      <c r="GR103" s="53"/>
      <c r="GS103" s="53"/>
      <c r="GT103" s="53"/>
      <c r="GU103" s="53"/>
      <c r="GV103" s="53"/>
      <c r="GW103" s="53"/>
      <c r="GX103" s="53"/>
      <c r="GY103" s="53"/>
      <c r="GZ103" s="53"/>
      <c r="HA103" s="53"/>
      <c r="HB103" s="53"/>
      <c r="HC103" s="53"/>
      <c r="HD103" s="53"/>
      <c r="HE103" s="53"/>
      <c r="HF103" s="53"/>
      <c r="HG103" s="53"/>
      <c r="HH103" s="53"/>
      <c r="HI103" s="53"/>
      <c r="HJ103" s="53"/>
      <c r="HK103" s="53"/>
      <c r="HL103" s="53"/>
      <c r="HM103" s="53"/>
      <c r="HN103" s="53"/>
      <c r="HO103" s="53"/>
      <c r="HP103" s="53"/>
      <c r="HQ103" s="53"/>
      <c r="HR103" s="53"/>
      <c r="HS103" s="53"/>
      <c r="HT103" s="53"/>
      <c r="HU103" s="53"/>
      <c r="HV103" s="53"/>
      <c r="HW103" s="53"/>
      <c r="HX103" s="53"/>
      <c r="HY103" s="53"/>
      <c r="HZ103" s="53"/>
      <c r="IA103" s="53"/>
      <c r="IB103" s="53"/>
      <c r="IC103" s="53"/>
      <c r="ID103" s="53"/>
      <c r="IE103" s="53"/>
      <c r="IF103" s="53"/>
      <c r="IG103" s="53"/>
      <c r="IH103" s="53"/>
      <c r="II103" s="53"/>
      <c r="IJ103" s="53"/>
      <c r="IK103" s="53"/>
      <c r="IL103" s="53"/>
      <c r="IM103" s="53"/>
      <c r="IN103" s="53"/>
      <c r="IO103" s="53"/>
      <c r="IP103" s="53"/>
      <c r="IQ103" s="53"/>
      <c r="IR103" s="53"/>
      <c r="IS103" s="53"/>
      <c r="IT103" s="53"/>
      <c r="IU103" s="53"/>
      <c r="IV103" s="53"/>
      <c r="IW103" s="53"/>
      <c r="IX103" s="53"/>
      <c r="IY103" s="53"/>
      <c r="IZ103" s="53"/>
      <c r="JA103" s="53"/>
      <c r="JB103" s="53"/>
      <c r="JC103" s="53"/>
      <c r="JD103" s="53"/>
      <c r="JE103" s="53"/>
      <c r="JF103" s="53"/>
      <c r="JG103" s="53"/>
      <c r="JH103" s="53"/>
      <c r="JI103" s="53"/>
      <c r="JJ103" s="53"/>
      <c r="JK103" s="53"/>
      <c r="JL103" s="53"/>
      <c r="JM103" s="53"/>
      <c r="JN103" s="53"/>
      <c r="JO103" s="53"/>
      <c r="JP103" s="53"/>
      <c r="JQ103" s="53"/>
      <c r="JR103" s="53"/>
      <c r="JS103" s="53"/>
      <c r="JT103" s="53"/>
      <c r="JU103" s="53"/>
      <c r="JV103" s="53"/>
      <c r="JW103" s="53"/>
      <c r="JX103" s="53"/>
      <c r="JY103" s="53"/>
      <c r="JZ103" s="53"/>
      <c r="KA103" s="53"/>
      <c r="KB103" s="53"/>
      <c r="KC103" s="53"/>
      <c r="KD103" s="53"/>
      <c r="KE103" s="53"/>
      <c r="KF103" s="53"/>
      <c r="KG103" s="53"/>
      <c r="KH103" s="53"/>
      <c r="KI103" s="53"/>
      <c r="KJ103" s="53"/>
      <c r="KK103" s="53"/>
      <c r="KL103" s="53"/>
      <c r="KM103" s="53"/>
      <c r="KN103" s="53"/>
      <c r="KO103" s="53"/>
      <c r="KP103" s="53"/>
      <c r="KQ103" s="53"/>
      <c r="KR103" s="53"/>
      <c r="KS103" s="53"/>
      <c r="KT103" s="53"/>
      <c r="KU103" s="53"/>
      <c r="KV103" s="53"/>
      <c r="KW103" s="53"/>
      <c r="KX103" s="53"/>
      <c r="KY103" s="53"/>
      <c r="KZ103" s="53"/>
      <c r="LA103" s="53"/>
      <c r="LB103" s="53"/>
      <c r="LC103" s="53"/>
      <c r="LD103" s="53"/>
      <c r="LE103" s="53"/>
      <c r="LF103" s="53"/>
      <c r="LG103" s="53"/>
      <c r="LH103" s="53"/>
      <c r="LI103" s="53"/>
      <c r="LJ103" s="53"/>
      <c r="LK103" s="53"/>
      <c r="LL103" s="53"/>
      <c r="LM103" s="53"/>
      <c r="LN103" s="53"/>
      <c r="LO103" s="53"/>
      <c r="LP103" s="53"/>
      <c r="LQ103" s="53"/>
      <c r="LR103" s="53"/>
      <c r="LS103" s="53"/>
      <c r="LT103" s="53"/>
      <c r="LU103" s="53"/>
      <c r="LV103" s="53"/>
      <c r="LW103" s="53"/>
      <c r="LX103" s="53"/>
      <c r="LY103" s="53"/>
      <c r="LZ103" s="53"/>
      <c r="MA103" s="53"/>
      <c r="MB103" s="53"/>
      <c r="MC103" s="53"/>
      <c r="MD103" s="53"/>
      <c r="ME103" s="53"/>
      <c r="MF103" s="53"/>
      <c r="MG103" s="53"/>
      <c r="MH103" s="53"/>
      <c r="MI103" s="53"/>
      <c r="MJ103" s="53"/>
      <c r="MK103" s="53"/>
      <c r="ML103" s="53"/>
      <c r="MM103" s="53"/>
      <c r="MN103" s="53"/>
      <c r="MO103" s="53"/>
      <c r="MP103" s="53"/>
      <c r="MQ103" s="53"/>
      <c r="MR103" s="53"/>
      <c r="MS103" s="53"/>
      <c r="MT103" s="53"/>
      <c r="MU103" s="53"/>
      <c r="MV103" s="53"/>
      <c r="MW103" s="53"/>
      <c r="MX103" s="53"/>
      <c r="MY103" s="53"/>
      <c r="MZ103" s="53"/>
      <c r="NA103" s="53"/>
      <c r="NB103" s="53"/>
      <c r="NC103" s="53"/>
      <c r="ND103" s="53"/>
      <c r="NE103" s="53"/>
      <c r="NF103" s="53"/>
      <c r="NG103" s="53"/>
      <c r="NH103" s="53"/>
      <c r="NI103" s="53"/>
      <c r="NJ103" s="53"/>
      <c r="NK103" s="53"/>
      <c r="NL103" s="53"/>
      <c r="NM103" s="53"/>
      <c r="NN103" s="53"/>
      <c r="NO103" s="53"/>
      <c r="NP103" s="53"/>
      <c r="NQ103" s="53"/>
      <c r="NR103" s="53"/>
      <c r="NS103" s="53"/>
      <c r="NT103" s="53"/>
      <c r="NU103" s="53"/>
      <c r="NV103" s="53"/>
      <c r="NW103" s="53"/>
      <c r="NX103" s="53"/>
      <c r="NY103" s="53"/>
      <c r="NZ103" s="53"/>
      <c r="OA103" s="53"/>
      <c r="OB103" s="53"/>
      <c r="OC103" s="53"/>
      <c r="OD103" s="53"/>
      <c r="OE103" s="53"/>
      <c r="OF103" s="53"/>
      <c r="OG103" s="53"/>
      <c r="OH103" s="53"/>
      <c r="OI103" s="53"/>
      <c r="OJ103" s="53"/>
      <c r="OK103" s="53"/>
      <c r="OL103" s="53"/>
      <c r="OM103" s="53"/>
      <c r="ON103" s="53"/>
      <c r="OO103" s="53"/>
      <c r="OP103" s="53"/>
      <c r="OQ103" s="53"/>
      <c r="OR103" s="53"/>
      <c r="OS103" s="53"/>
      <c r="OT103" s="53"/>
      <c r="OU103" s="53"/>
      <c r="OV103" s="53"/>
      <c r="OW103" s="53"/>
      <c r="OX103" s="53"/>
      <c r="OY103" s="53"/>
      <c r="OZ103" s="53"/>
      <c r="PA103" s="53"/>
      <c r="PB103" s="53"/>
      <c r="PC103" s="53"/>
      <c r="PD103" s="53"/>
      <c r="PE103" s="53"/>
      <c r="PF103" s="53"/>
      <c r="PG103" s="53"/>
      <c r="PH103" s="53"/>
      <c r="PI103" s="53"/>
      <c r="PJ103" s="53"/>
      <c r="PK103" s="53"/>
      <c r="PL103" s="53"/>
      <c r="PM103" s="53"/>
      <c r="PN103" s="53"/>
      <c r="PO103" s="53"/>
      <c r="PP103" s="53"/>
      <c r="PQ103" s="53"/>
      <c r="PR103" s="53"/>
      <c r="PS103" s="53"/>
      <c r="PT103" s="53"/>
      <c r="PU103" s="53"/>
      <c r="PV103" s="53"/>
      <c r="PW103" s="53"/>
      <c r="PX103" s="53"/>
      <c r="PY103" s="53"/>
      <c r="PZ103" s="53"/>
      <c r="QA103" s="53"/>
      <c r="QB103" s="53"/>
      <c r="QC103" s="53"/>
      <c r="QD103" s="53"/>
      <c r="QE103" s="53"/>
      <c r="QF103" s="53"/>
      <c r="QG103" s="53"/>
      <c r="QH103" s="53"/>
      <c r="QI103" s="53"/>
      <c r="QJ103" s="53"/>
      <c r="QK103" s="53"/>
      <c r="QL103" s="53"/>
      <c r="QM103" s="53"/>
      <c r="QN103" s="53"/>
      <c r="QO103" s="53"/>
      <c r="QP103" s="53"/>
      <c r="QQ103" s="53"/>
      <c r="QR103" s="53"/>
      <c r="QS103" s="53"/>
      <c r="QT103" s="53"/>
      <c r="QU103" s="53"/>
      <c r="QV103" s="53"/>
      <c r="QW103" s="53"/>
      <c r="QX103" s="53"/>
      <c r="QY103" s="53"/>
      <c r="QZ103" s="53"/>
      <c r="RA103" s="53"/>
      <c r="RB103" s="53"/>
      <c r="RC103" s="53"/>
      <c r="RD103" s="53"/>
      <c r="RE103" s="53"/>
      <c r="RF103" s="53"/>
      <c r="RG103" s="53"/>
      <c r="RH103" s="53"/>
      <c r="RI103" s="53"/>
      <c r="RJ103" s="53"/>
      <c r="RK103" s="53"/>
      <c r="RL103" s="53"/>
      <c r="RM103" s="53"/>
      <c r="RN103" s="53"/>
      <c r="RO103" s="53"/>
      <c r="RP103" s="53"/>
      <c r="RQ103" s="53"/>
      <c r="RR103" s="53"/>
      <c r="RS103" s="53"/>
      <c r="RT103" s="53"/>
      <c r="RU103" s="53"/>
      <c r="RV103" s="53"/>
      <c r="RW103" s="53"/>
      <c r="RX103" s="53"/>
      <c r="RY103" s="53"/>
      <c r="RZ103" s="53"/>
      <c r="SA103" s="53"/>
      <c r="SB103" s="53"/>
      <c r="SC103" s="53"/>
      <c r="SD103" s="53"/>
      <c r="SE103" s="53"/>
      <c r="SF103" s="53"/>
      <c r="SG103" s="53"/>
      <c r="SH103" s="53"/>
      <c r="SI103" s="53"/>
      <c r="SJ103" s="53"/>
      <c r="SK103" s="53"/>
      <c r="SL103" s="53"/>
      <c r="SM103" s="53"/>
      <c r="SN103" s="53"/>
      <c r="SO103" s="53"/>
      <c r="SP103" s="53"/>
      <c r="SQ103" s="53"/>
      <c r="SR103" s="53"/>
      <c r="SS103" s="53"/>
      <c r="ST103" s="53"/>
      <c r="SU103" s="53"/>
      <c r="SV103" s="53"/>
      <c r="SW103" s="53"/>
      <c r="SX103" s="53"/>
      <c r="SY103" s="53"/>
      <c r="SZ103" s="53"/>
      <c r="TA103" s="53"/>
      <c r="TB103" s="53"/>
      <c r="TC103" s="53"/>
      <c r="TD103" s="53"/>
      <c r="TE103" s="53"/>
      <c r="TF103" s="53"/>
      <c r="TG103" s="53"/>
      <c r="TH103" s="53"/>
      <c r="TI103" s="53"/>
      <c r="TJ103" s="53"/>
      <c r="TK103" s="53"/>
      <c r="TL103" s="53"/>
      <c r="TM103" s="53"/>
      <c r="TN103" s="53"/>
      <c r="TO103" s="53"/>
      <c r="TP103" s="53"/>
      <c r="TQ103" s="53"/>
      <c r="TR103" s="53"/>
      <c r="TS103" s="53"/>
      <c r="TT103" s="53"/>
      <c r="TU103" s="53"/>
      <c r="TV103" s="53"/>
      <c r="TW103" s="53"/>
      <c r="TX103" s="53"/>
      <c r="TY103" s="53"/>
      <c r="TZ103" s="53"/>
      <c r="UA103" s="53"/>
      <c r="UB103" s="53"/>
      <c r="UC103" s="53"/>
      <c r="UD103" s="53"/>
      <c r="UE103" s="53"/>
      <c r="UF103" s="53"/>
      <c r="UG103" s="53"/>
      <c r="UH103" s="53"/>
      <c r="UI103" s="53"/>
      <c r="UJ103" s="53"/>
      <c r="UK103" s="53"/>
      <c r="UL103" s="53"/>
      <c r="UM103" s="53"/>
      <c r="UN103" s="53"/>
      <c r="UO103" s="53"/>
      <c r="UP103" s="53"/>
      <c r="UQ103" s="53"/>
      <c r="UR103" s="53"/>
      <c r="US103" s="53"/>
      <c r="UT103" s="53"/>
      <c r="UU103" s="53"/>
      <c r="UV103" s="53"/>
      <c r="UW103" s="53"/>
      <c r="UX103" s="53"/>
      <c r="UY103" s="53"/>
      <c r="UZ103" s="53"/>
      <c r="VA103" s="53"/>
      <c r="VB103" s="53"/>
      <c r="VC103" s="53"/>
      <c r="VD103" s="53"/>
      <c r="VE103" s="53"/>
      <c r="VF103" s="53"/>
      <c r="VG103" s="53"/>
      <c r="VH103" s="53"/>
      <c r="VI103" s="53"/>
      <c r="VJ103" s="53"/>
      <c r="VK103" s="53"/>
      <c r="VL103" s="53"/>
      <c r="VM103" s="53"/>
      <c r="VN103" s="53"/>
      <c r="VO103" s="53"/>
      <c r="VP103" s="53"/>
      <c r="VQ103" s="53"/>
      <c r="VR103" s="53"/>
      <c r="VS103" s="53"/>
      <c r="VT103" s="53"/>
      <c r="VU103" s="53"/>
      <c r="VV103" s="53"/>
      <c r="VW103" s="53"/>
      <c r="VX103" s="53"/>
      <c r="VY103" s="53"/>
      <c r="VZ103" s="53"/>
      <c r="WA103" s="53"/>
      <c r="WB103" s="53"/>
      <c r="WC103" s="53"/>
      <c r="WD103" s="53"/>
      <c r="WE103" s="53"/>
      <c r="WF103" s="53"/>
      <c r="WG103" s="53"/>
      <c r="WH103" s="53"/>
      <c r="WI103" s="53"/>
      <c r="WJ103" s="53"/>
      <c r="WK103" s="53"/>
      <c r="WL103" s="53"/>
      <c r="WM103" s="53"/>
      <c r="WN103" s="53"/>
      <c r="WO103" s="53"/>
      <c r="WP103" s="53"/>
      <c r="WQ103" s="53"/>
      <c r="WR103" s="53"/>
      <c r="WS103" s="53"/>
      <c r="WT103" s="53"/>
      <c r="WU103" s="53"/>
      <c r="WV103" s="53"/>
      <c r="WW103" s="53"/>
      <c r="WX103" s="53"/>
      <c r="WY103" s="53"/>
      <c r="WZ103" s="53"/>
      <c r="XA103" s="53"/>
      <c r="XB103" s="53"/>
      <c r="XC103" s="53"/>
      <c r="XD103" s="53"/>
      <c r="XE103" s="53"/>
      <c r="XF103" s="53"/>
      <c r="XG103" s="53"/>
      <c r="XH103" s="53"/>
      <c r="XI103" s="53"/>
      <c r="XJ103" s="53"/>
      <c r="XK103" s="53"/>
      <c r="XL103" s="53"/>
      <c r="XM103" s="53"/>
      <c r="XN103" s="53"/>
      <c r="XO103" s="53"/>
      <c r="XP103" s="53"/>
      <c r="XQ103" s="53"/>
      <c r="XR103" s="53"/>
      <c r="XS103" s="53"/>
      <c r="XT103" s="53"/>
      <c r="XU103" s="53"/>
      <c r="XV103" s="53"/>
      <c r="XW103" s="53"/>
      <c r="XX103" s="53"/>
      <c r="XY103" s="53"/>
      <c r="XZ103" s="53"/>
      <c r="YA103" s="53"/>
      <c r="YB103" s="53"/>
      <c r="YC103" s="53"/>
      <c r="YD103" s="53"/>
      <c r="YE103" s="53"/>
      <c r="YF103" s="53"/>
      <c r="YG103" s="53"/>
      <c r="YH103" s="53"/>
      <c r="YI103" s="53"/>
      <c r="YJ103" s="53"/>
      <c r="YK103" s="53"/>
      <c r="YL103" s="53"/>
      <c r="YM103" s="53"/>
      <c r="YN103" s="53"/>
      <c r="YO103" s="53"/>
      <c r="YP103" s="53"/>
      <c r="YQ103" s="53"/>
      <c r="YR103" s="53"/>
      <c r="YS103" s="53"/>
      <c r="YT103" s="53"/>
      <c r="YU103" s="53"/>
      <c r="YV103" s="53"/>
      <c r="YW103" s="53"/>
      <c r="YX103" s="53"/>
      <c r="YY103" s="53"/>
      <c r="YZ103" s="53"/>
      <c r="ZA103" s="53"/>
      <c r="ZB103" s="53"/>
      <c r="ZC103" s="53"/>
      <c r="ZD103" s="53"/>
    </row>
    <row r="104" spans="1:680" s="61" customFormat="1" x14ac:dyDescent="0.2">
      <c r="A104" s="30">
        <v>307</v>
      </c>
      <c r="B104" s="30" t="s">
        <v>38</v>
      </c>
      <c r="C104" s="92">
        <v>2018</v>
      </c>
      <c r="D104" s="351" t="s">
        <v>1304</v>
      </c>
      <c r="E104" s="274" t="s">
        <v>1299</v>
      </c>
      <c r="F104" s="351" t="s">
        <v>39</v>
      </c>
      <c r="G104" s="351" t="s">
        <v>61</v>
      </c>
      <c r="H104" s="351" t="s">
        <v>61</v>
      </c>
      <c r="I104" s="351" t="s">
        <v>61</v>
      </c>
      <c r="J104" s="351" t="s">
        <v>61</v>
      </c>
      <c r="K104" s="351" t="s">
        <v>61</v>
      </c>
      <c r="L104" s="351" t="s">
        <v>61</v>
      </c>
      <c r="M104" s="351" t="s">
        <v>61</v>
      </c>
      <c r="N104" s="351" t="s">
        <v>61</v>
      </c>
      <c r="O104" s="351" t="s">
        <v>61</v>
      </c>
      <c r="P104" s="351" t="s">
        <v>61</v>
      </c>
      <c r="Q104" s="351" t="s">
        <v>61</v>
      </c>
      <c r="R104" s="351" t="s">
        <v>61</v>
      </c>
      <c r="S104" s="351" t="s">
        <v>61</v>
      </c>
      <c r="T104" s="351" t="s">
        <v>61</v>
      </c>
      <c r="U104" s="351">
        <v>2019</v>
      </c>
      <c r="V104" s="351">
        <v>3</v>
      </c>
      <c r="W104" s="351">
        <v>2</v>
      </c>
      <c r="X104" s="351" t="s">
        <v>61</v>
      </c>
      <c r="Y104" s="351" t="s">
        <v>61</v>
      </c>
      <c r="Z104" s="351" t="s">
        <v>59</v>
      </c>
      <c r="AA104" s="30" t="s">
        <v>59</v>
      </c>
      <c r="AB104" s="351" t="s">
        <v>59</v>
      </c>
      <c r="AC104" s="52"/>
      <c r="AD104" s="351" t="s">
        <v>59</v>
      </c>
      <c r="AE104" s="351" t="s">
        <v>59</v>
      </c>
      <c r="AF104" s="351" t="s">
        <v>59</v>
      </c>
      <c r="AG104" s="351" t="s">
        <v>59</v>
      </c>
      <c r="AH104" s="351" t="s">
        <v>1129</v>
      </c>
      <c r="AI104" s="351" t="s">
        <v>58</v>
      </c>
      <c r="AJ104" s="351" t="s">
        <v>58</v>
      </c>
      <c r="AK104" s="302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6"/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56"/>
      <c r="GV104" s="56"/>
      <c r="GW104" s="56"/>
      <c r="GX104" s="56"/>
      <c r="GY104" s="56"/>
      <c r="GZ104" s="56"/>
      <c r="HA104" s="56"/>
      <c r="HB104" s="56"/>
      <c r="HC104" s="56"/>
      <c r="HD104" s="56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56"/>
      <c r="IE104" s="56"/>
      <c r="IF104" s="56"/>
      <c r="IG104" s="56"/>
      <c r="IH104" s="56"/>
      <c r="II104" s="56"/>
      <c r="IJ104" s="56"/>
      <c r="IK104" s="56"/>
      <c r="IL104" s="56"/>
      <c r="IM104" s="56"/>
      <c r="IN104" s="56"/>
      <c r="IO104" s="56"/>
      <c r="IP104" s="56"/>
      <c r="IQ104" s="56"/>
      <c r="IR104" s="56"/>
      <c r="IS104" s="56"/>
      <c r="IT104" s="56"/>
      <c r="IU104" s="56"/>
      <c r="IV104" s="56"/>
      <c r="IW104" s="56"/>
      <c r="IX104" s="56"/>
      <c r="IY104" s="56"/>
      <c r="IZ104" s="56"/>
      <c r="JA104" s="56"/>
      <c r="JB104" s="56"/>
      <c r="JC104" s="56"/>
      <c r="JD104" s="56"/>
      <c r="JE104" s="56"/>
      <c r="JF104" s="56"/>
      <c r="JG104" s="56"/>
      <c r="JH104" s="56"/>
      <c r="JI104" s="56"/>
      <c r="JJ104" s="56"/>
      <c r="JK104" s="56"/>
      <c r="JL104" s="56"/>
      <c r="JM104" s="56"/>
      <c r="JN104" s="56"/>
      <c r="JO104" s="56"/>
      <c r="JP104" s="56"/>
      <c r="JQ104" s="56"/>
      <c r="JR104" s="56"/>
      <c r="JS104" s="56"/>
      <c r="JT104" s="56"/>
      <c r="JU104" s="56"/>
      <c r="JV104" s="56"/>
      <c r="JW104" s="56"/>
      <c r="JX104" s="56"/>
      <c r="JY104" s="56"/>
      <c r="JZ104" s="56"/>
      <c r="KA104" s="56"/>
      <c r="KB104" s="56"/>
      <c r="KC104" s="56"/>
      <c r="KD104" s="56"/>
      <c r="KE104" s="56"/>
      <c r="KF104" s="56"/>
      <c r="KG104" s="56"/>
      <c r="KH104" s="56"/>
      <c r="KI104" s="56"/>
      <c r="KJ104" s="56"/>
      <c r="KK104" s="56"/>
      <c r="KL104" s="56"/>
      <c r="KM104" s="56"/>
      <c r="KN104" s="56"/>
      <c r="KO104" s="56"/>
      <c r="KP104" s="56"/>
      <c r="KQ104" s="56"/>
      <c r="KR104" s="56"/>
      <c r="KS104" s="56"/>
      <c r="KT104" s="56"/>
      <c r="KU104" s="56"/>
      <c r="KV104" s="56"/>
      <c r="KW104" s="56"/>
      <c r="KX104" s="56"/>
      <c r="KY104" s="56"/>
      <c r="KZ104" s="56"/>
      <c r="LA104" s="56"/>
      <c r="LB104" s="56"/>
      <c r="LC104" s="56"/>
      <c r="LD104" s="56"/>
      <c r="LE104" s="56"/>
      <c r="LF104" s="56"/>
      <c r="LG104" s="56"/>
      <c r="LH104" s="56"/>
      <c r="LI104" s="56"/>
      <c r="LJ104" s="56"/>
      <c r="LK104" s="56"/>
      <c r="LL104" s="56"/>
      <c r="LM104" s="56"/>
      <c r="LN104" s="56"/>
      <c r="LO104" s="56"/>
      <c r="LP104" s="56"/>
      <c r="LQ104" s="56"/>
      <c r="LR104" s="56"/>
      <c r="LS104" s="56"/>
      <c r="LT104" s="56"/>
      <c r="LU104" s="56"/>
      <c r="LV104" s="56"/>
      <c r="LW104" s="56"/>
      <c r="LX104" s="56"/>
      <c r="LY104" s="56"/>
      <c r="LZ104" s="56"/>
      <c r="MA104" s="56"/>
      <c r="MB104" s="56"/>
      <c r="MC104" s="56"/>
      <c r="MD104" s="56"/>
      <c r="ME104" s="56"/>
      <c r="MF104" s="56"/>
      <c r="MG104" s="56"/>
      <c r="MH104" s="56"/>
      <c r="MI104" s="56"/>
      <c r="MJ104" s="56"/>
      <c r="MK104" s="56"/>
      <c r="ML104" s="56"/>
      <c r="MM104" s="56"/>
      <c r="MN104" s="56"/>
      <c r="MO104" s="56"/>
      <c r="MP104" s="56"/>
      <c r="MQ104" s="56"/>
      <c r="MR104" s="56"/>
      <c r="MS104" s="56"/>
      <c r="MT104" s="56"/>
      <c r="MU104" s="56"/>
      <c r="MV104" s="56"/>
      <c r="MW104" s="56"/>
      <c r="MX104" s="56"/>
      <c r="MY104" s="56"/>
      <c r="MZ104" s="56"/>
      <c r="NA104" s="56"/>
      <c r="NB104" s="56"/>
      <c r="NC104" s="56"/>
      <c r="ND104" s="56"/>
      <c r="NE104" s="56"/>
      <c r="NF104" s="56"/>
      <c r="NG104" s="56"/>
      <c r="NH104" s="56"/>
      <c r="NI104" s="56"/>
      <c r="NJ104" s="56"/>
      <c r="NK104" s="56"/>
      <c r="NL104" s="56"/>
      <c r="NM104" s="56"/>
      <c r="NN104" s="56"/>
      <c r="NO104" s="56"/>
      <c r="NP104" s="56"/>
      <c r="NQ104" s="56"/>
      <c r="NR104" s="56"/>
      <c r="NS104" s="56"/>
      <c r="NT104" s="56"/>
      <c r="NU104" s="56"/>
      <c r="NV104" s="56"/>
      <c r="NW104" s="56"/>
      <c r="NX104" s="56"/>
      <c r="NY104" s="56"/>
      <c r="NZ104" s="56"/>
      <c r="OA104" s="56"/>
      <c r="OB104" s="56"/>
      <c r="OC104" s="56"/>
      <c r="OD104" s="56"/>
      <c r="OE104" s="56"/>
      <c r="OF104" s="56"/>
      <c r="OG104" s="56"/>
      <c r="OH104" s="56"/>
      <c r="OI104" s="56"/>
      <c r="OJ104" s="56"/>
      <c r="OK104" s="56"/>
      <c r="OL104" s="56"/>
      <c r="OM104" s="56"/>
      <c r="ON104" s="56"/>
      <c r="OO104" s="56"/>
      <c r="OP104" s="56"/>
      <c r="OQ104" s="56"/>
      <c r="OR104" s="56"/>
      <c r="OS104" s="56"/>
      <c r="OT104" s="56"/>
      <c r="OU104" s="56"/>
      <c r="OV104" s="56"/>
      <c r="OW104" s="56"/>
      <c r="OX104" s="56"/>
      <c r="OY104" s="56"/>
      <c r="OZ104" s="56"/>
      <c r="PA104" s="56"/>
      <c r="PB104" s="56"/>
      <c r="PC104" s="56"/>
      <c r="PD104" s="56"/>
      <c r="PE104" s="56"/>
      <c r="PF104" s="56"/>
      <c r="PG104" s="56"/>
      <c r="PH104" s="56"/>
      <c r="PI104" s="56"/>
      <c r="PJ104" s="56"/>
      <c r="PK104" s="56"/>
      <c r="PL104" s="56"/>
      <c r="PM104" s="56"/>
      <c r="PN104" s="56"/>
      <c r="PO104" s="56"/>
      <c r="PP104" s="56"/>
      <c r="PQ104" s="56"/>
      <c r="PR104" s="56"/>
      <c r="PS104" s="56"/>
      <c r="PT104" s="56"/>
      <c r="PU104" s="56"/>
      <c r="PV104" s="56"/>
      <c r="PW104" s="56"/>
      <c r="PX104" s="56"/>
      <c r="PY104" s="56"/>
      <c r="PZ104" s="56"/>
      <c r="QA104" s="56"/>
      <c r="QB104" s="56"/>
      <c r="QC104" s="56"/>
      <c r="QD104" s="56"/>
      <c r="QE104" s="56"/>
      <c r="QF104" s="56"/>
      <c r="QG104" s="56"/>
      <c r="QH104" s="56"/>
      <c r="QI104" s="56"/>
      <c r="QJ104" s="56"/>
      <c r="QK104" s="56"/>
      <c r="QL104" s="56"/>
      <c r="QM104" s="56"/>
      <c r="QN104" s="56"/>
      <c r="QO104" s="56"/>
      <c r="QP104" s="56"/>
      <c r="QQ104" s="56"/>
      <c r="QR104" s="56"/>
      <c r="QS104" s="56"/>
      <c r="QT104" s="56"/>
      <c r="QU104" s="56"/>
      <c r="QV104" s="56"/>
      <c r="QW104" s="56"/>
      <c r="QX104" s="56"/>
      <c r="QY104" s="56"/>
      <c r="QZ104" s="56"/>
      <c r="RA104" s="56"/>
      <c r="RB104" s="56"/>
      <c r="RC104" s="56"/>
      <c r="RD104" s="56"/>
      <c r="RE104" s="56"/>
      <c r="RF104" s="56"/>
      <c r="RG104" s="56"/>
      <c r="RH104" s="56"/>
      <c r="RI104" s="56"/>
      <c r="RJ104" s="56"/>
      <c r="RK104" s="56"/>
      <c r="RL104" s="56"/>
      <c r="RM104" s="56"/>
      <c r="RN104" s="56"/>
      <c r="RO104" s="56"/>
      <c r="RP104" s="56"/>
      <c r="RQ104" s="56"/>
      <c r="RR104" s="56"/>
      <c r="RS104" s="56"/>
      <c r="RT104" s="56"/>
      <c r="RU104" s="56"/>
      <c r="RV104" s="56"/>
      <c r="RW104" s="56"/>
      <c r="RX104" s="56"/>
      <c r="RY104" s="56"/>
      <c r="RZ104" s="56"/>
      <c r="SA104" s="56"/>
      <c r="SB104" s="56"/>
      <c r="SC104" s="56"/>
      <c r="SD104" s="56"/>
      <c r="SE104" s="56"/>
      <c r="SF104" s="56"/>
      <c r="SG104" s="56"/>
      <c r="SH104" s="56"/>
      <c r="SI104" s="56"/>
      <c r="SJ104" s="56"/>
      <c r="SK104" s="56"/>
      <c r="SL104" s="56"/>
      <c r="SM104" s="56"/>
      <c r="SN104" s="56"/>
      <c r="SO104" s="56"/>
      <c r="SP104" s="56"/>
      <c r="SQ104" s="56"/>
      <c r="SR104" s="56"/>
      <c r="SS104" s="56"/>
      <c r="ST104" s="56"/>
      <c r="SU104" s="56"/>
      <c r="SV104" s="56"/>
      <c r="SW104" s="56"/>
      <c r="SX104" s="56"/>
      <c r="SY104" s="56"/>
      <c r="SZ104" s="56"/>
      <c r="TA104" s="56"/>
      <c r="TB104" s="56"/>
      <c r="TC104" s="56"/>
      <c r="TD104" s="56"/>
      <c r="TE104" s="56"/>
      <c r="TF104" s="56"/>
      <c r="TG104" s="56"/>
      <c r="TH104" s="56"/>
      <c r="TI104" s="56"/>
      <c r="TJ104" s="56"/>
      <c r="TK104" s="56"/>
      <c r="TL104" s="56"/>
      <c r="TM104" s="56"/>
      <c r="TN104" s="56"/>
      <c r="TO104" s="56"/>
      <c r="TP104" s="56"/>
      <c r="TQ104" s="56"/>
      <c r="TR104" s="56"/>
      <c r="TS104" s="56"/>
      <c r="TT104" s="56"/>
      <c r="TU104" s="56"/>
      <c r="TV104" s="56"/>
      <c r="TW104" s="56"/>
      <c r="TX104" s="56"/>
      <c r="TY104" s="56"/>
      <c r="TZ104" s="56"/>
      <c r="UA104" s="56"/>
      <c r="UB104" s="56"/>
      <c r="UC104" s="56"/>
      <c r="UD104" s="56"/>
      <c r="UE104" s="56"/>
      <c r="UF104" s="56"/>
      <c r="UG104" s="56"/>
      <c r="UH104" s="56"/>
      <c r="UI104" s="56"/>
      <c r="UJ104" s="56"/>
      <c r="UK104" s="56"/>
      <c r="UL104" s="56"/>
      <c r="UM104" s="56"/>
      <c r="UN104" s="56"/>
      <c r="UO104" s="56"/>
      <c r="UP104" s="56"/>
      <c r="UQ104" s="56"/>
      <c r="UR104" s="56"/>
      <c r="US104" s="56"/>
      <c r="UT104" s="56"/>
      <c r="UU104" s="56"/>
      <c r="UV104" s="56"/>
      <c r="UW104" s="56"/>
      <c r="UX104" s="56"/>
      <c r="UY104" s="56"/>
      <c r="UZ104" s="56"/>
      <c r="VA104" s="56"/>
      <c r="VB104" s="56"/>
      <c r="VC104" s="56"/>
      <c r="VD104" s="56"/>
      <c r="VE104" s="56"/>
      <c r="VF104" s="56"/>
      <c r="VG104" s="56"/>
      <c r="VH104" s="56"/>
      <c r="VI104" s="56"/>
      <c r="VJ104" s="56"/>
      <c r="VK104" s="56"/>
      <c r="VL104" s="56"/>
      <c r="VM104" s="56"/>
      <c r="VN104" s="56"/>
      <c r="VO104" s="56"/>
      <c r="VP104" s="56"/>
      <c r="VQ104" s="56"/>
      <c r="VR104" s="56"/>
      <c r="VS104" s="56"/>
      <c r="VT104" s="56"/>
      <c r="VU104" s="56"/>
      <c r="VV104" s="56"/>
      <c r="VW104" s="56"/>
      <c r="VX104" s="56"/>
      <c r="VY104" s="56"/>
      <c r="VZ104" s="56"/>
      <c r="WA104" s="56"/>
      <c r="WB104" s="56"/>
      <c r="WC104" s="56"/>
      <c r="WD104" s="56"/>
      <c r="WE104" s="56"/>
      <c r="WF104" s="56"/>
      <c r="WG104" s="56"/>
      <c r="WH104" s="56"/>
      <c r="WI104" s="56"/>
      <c r="WJ104" s="56"/>
      <c r="WK104" s="56"/>
      <c r="WL104" s="56"/>
      <c r="WM104" s="56"/>
      <c r="WN104" s="56"/>
      <c r="WO104" s="56"/>
      <c r="WP104" s="56"/>
      <c r="WQ104" s="56"/>
      <c r="WR104" s="56"/>
      <c r="WS104" s="56"/>
      <c r="WT104" s="56"/>
      <c r="WU104" s="56"/>
      <c r="WV104" s="56"/>
      <c r="WW104" s="56"/>
      <c r="WX104" s="56"/>
      <c r="WY104" s="56"/>
      <c r="WZ104" s="56"/>
      <c r="XA104" s="56"/>
      <c r="XB104" s="56"/>
      <c r="XC104" s="56"/>
      <c r="XD104" s="56"/>
      <c r="XE104" s="56"/>
      <c r="XF104" s="56"/>
      <c r="XG104" s="56"/>
      <c r="XH104" s="56"/>
      <c r="XI104" s="56"/>
      <c r="XJ104" s="56"/>
      <c r="XK104" s="56"/>
      <c r="XL104" s="56"/>
      <c r="XM104" s="56"/>
      <c r="XN104" s="56"/>
      <c r="XO104" s="56"/>
      <c r="XP104" s="56"/>
      <c r="XQ104" s="56"/>
      <c r="XR104" s="56"/>
      <c r="XS104" s="56"/>
      <c r="XT104" s="56"/>
      <c r="XU104" s="56"/>
      <c r="XV104" s="56"/>
      <c r="XW104" s="56"/>
      <c r="XX104" s="56"/>
      <c r="XY104" s="56"/>
      <c r="XZ104" s="56"/>
      <c r="YA104" s="56"/>
      <c r="YB104" s="56"/>
      <c r="YC104" s="56"/>
      <c r="YD104" s="56"/>
      <c r="YE104" s="56"/>
      <c r="YF104" s="56"/>
      <c r="YG104" s="56"/>
      <c r="YH104" s="56"/>
      <c r="YI104" s="56"/>
      <c r="YJ104" s="56"/>
      <c r="YK104" s="56"/>
      <c r="YL104" s="56"/>
      <c r="YM104" s="56"/>
      <c r="YN104" s="56"/>
      <c r="YO104" s="56"/>
      <c r="YP104" s="56"/>
      <c r="YQ104" s="56"/>
      <c r="YR104" s="56"/>
      <c r="YS104" s="56"/>
      <c r="YT104" s="56"/>
      <c r="YU104" s="56"/>
      <c r="YV104" s="56"/>
      <c r="YW104" s="56"/>
      <c r="YX104" s="56"/>
      <c r="YY104" s="56"/>
      <c r="YZ104" s="56"/>
      <c r="ZA104" s="56"/>
      <c r="ZB104" s="56"/>
      <c r="ZC104" s="56"/>
      <c r="ZD104" s="56"/>
    </row>
    <row r="105" spans="1:680" s="20" customFormat="1" x14ac:dyDescent="0.2">
      <c r="A105" s="49">
        <v>315</v>
      </c>
      <c r="B105" s="49" t="s">
        <v>38</v>
      </c>
      <c r="C105" s="283">
        <v>2018</v>
      </c>
      <c r="D105" s="353" t="s">
        <v>1305</v>
      </c>
      <c r="E105" s="275" t="s">
        <v>1299</v>
      </c>
      <c r="F105" s="353" t="s">
        <v>39</v>
      </c>
      <c r="G105" s="353" t="s">
        <v>61</v>
      </c>
      <c r="H105" s="353" t="s">
        <v>61</v>
      </c>
      <c r="I105" s="353" t="s">
        <v>61</v>
      </c>
      <c r="J105" s="353" t="s">
        <v>61</v>
      </c>
      <c r="K105" s="353" t="s">
        <v>61</v>
      </c>
      <c r="L105" s="353" t="s">
        <v>61</v>
      </c>
      <c r="M105" s="353" t="s">
        <v>61</v>
      </c>
      <c r="N105" s="353" t="s">
        <v>61</v>
      </c>
      <c r="O105" s="353" t="s">
        <v>61</v>
      </c>
      <c r="P105" s="353">
        <v>60</v>
      </c>
      <c r="Q105" s="353" t="s">
        <v>43</v>
      </c>
      <c r="R105" s="353">
        <v>48</v>
      </c>
      <c r="S105" s="353" t="s">
        <v>61</v>
      </c>
      <c r="T105" s="353" t="s">
        <v>61</v>
      </c>
      <c r="U105" s="353">
        <v>2019</v>
      </c>
      <c r="V105" s="353">
        <v>3</v>
      </c>
      <c r="W105" s="353">
        <v>3</v>
      </c>
      <c r="X105" s="353" t="s">
        <v>61</v>
      </c>
      <c r="Y105" s="353" t="s">
        <v>61</v>
      </c>
      <c r="Z105" s="353" t="s">
        <v>59</v>
      </c>
      <c r="AA105" s="37" t="s">
        <v>59</v>
      </c>
      <c r="AB105" s="352" t="s">
        <v>60</v>
      </c>
      <c r="AC105" s="57"/>
      <c r="AD105" s="352" t="s">
        <v>59</v>
      </c>
      <c r="AE105" s="352" t="s">
        <v>59</v>
      </c>
      <c r="AF105" s="352" t="s">
        <v>59</v>
      </c>
      <c r="AG105" s="352" t="s">
        <v>59</v>
      </c>
      <c r="AH105" s="353" t="s">
        <v>1129</v>
      </c>
      <c r="AI105" s="353" t="s">
        <v>58</v>
      </c>
      <c r="AJ105" s="353" t="s">
        <v>58</v>
      </c>
      <c r="AK105" s="30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53"/>
      <c r="ED105" s="53"/>
      <c r="EE105" s="53"/>
      <c r="EF105" s="53"/>
      <c r="EG105" s="53"/>
      <c r="EH105" s="53"/>
      <c r="EI105" s="53"/>
      <c r="EJ105" s="53"/>
      <c r="EK105" s="53"/>
      <c r="EL105" s="53"/>
      <c r="EM105" s="53"/>
      <c r="EN105" s="53"/>
      <c r="EO105" s="53"/>
      <c r="EP105" s="53"/>
      <c r="EQ105" s="53"/>
      <c r="ER105" s="53"/>
      <c r="ES105" s="53"/>
      <c r="ET105" s="53"/>
      <c r="EU105" s="53"/>
      <c r="EV105" s="53"/>
      <c r="EW105" s="53"/>
      <c r="EX105" s="53"/>
      <c r="EY105" s="53"/>
      <c r="EZ105" s="53"/>
      <c r="FA105" s="53"/>
      <c r="FB105" s="53"/>
      <c r="FC105" s="53"/>
      <c r="FD105" s="53"/>
      <c r="FE105" s="53"/>
      <c r="FF105" s="53"/>
      <c r="FG105" s="53"/>
      <c r="FH105" s="53"/>
      <c r="FI105" s="53"/>
      <c r="FJ105" s="53"/>
      <c r="FK105" s="53"/>
      <c r="FL105" s="53"/>
      <c r="FM105" s="53"/>
      <c r="FN105" s="53"/>
      <c r="FO105" s="53"/>
      <c r="FP105" s="53"/>
      <c r="FQ105" s="53"/>
      <c r="FR105" s="53"/>
      <c r="FS105" s="53"/>
      <c r="FT105" s="53"/>
      <c r="FU105" s="53"/>
      <c r="FV105" s="53"/>
      <c r="FW105" s="53"/>
      <c r="FX105" s="53"/>
      <c r="FY105" s="53"/>
      <c r="FZ105" s="53"/>
      <c r="GA105" s="53"/>
      <c r="GB105" s="53"/>
      <c r="GC105" s="53"/>
      <c r="GD105" s="53"/>
      <c r="GE105" s="53"/>
      <c r="GF105" s="53"/>
      <c r="GG105" s="53"/>
      <c r="GH105" s="53"/>
      <c r="GI105" s="53"/>
      <c r="GJ105" s="53"/>
      <c r="GK105" s="53"/>
      <c r="GL105" s="53"/>
      <c r="GM105" s="53"/>
      <c r="GN105" s="53"/>
      <c r="GO105" s="53"/>
      <c r="GP105" s="53"/>
      <c r="GQ105" s="53"/>
      <c r="GR105" s="53"/>
      <c r="GS105" s="53"/>
      <c r="GT105" s="53"/>
      <c r="GU105" s="53"/>
      <c r="GV105" s="53"/>
      <c r="GW105" s="53"/>
      <c r="GX105" s="53"/>
      <c r="GY105" s="53"/>
      <c r="GZ105" s="53"/>
      <c r="HA105" s="53"/>
      <c r="HB105" s="53"/>
      <c r="HC105" s="53"/>
      <c r="HD105" s="53"/>
      <c r="HE105" s="53"/>
      <c r="HF105" s="53"/>
      <c r="HG105" s="53"/>
      <c r="HH105" s="53"/>
      <c r="HI105" s="53"/>
      <c r="HJ105" s="53"/>
      <c r="HK105" s="53"/>
      <c r="HL105" s="53"/>
      <c r="HM105" s="53"/>
      <c r="HN105" s="53"/>
      <c r="HO105" s="53"/>
      <c r="HP105" s="53"/>
      <c r="HQ105" s="53"/>
      <c r="HR105" s="53"/>
      <c r="HS105" s="53"/>
      <c r="HT105" s="53"/>
      <c r="HU105" s="53"/>
      <c r="HV105" s="53"/>
      <c r="HW105" s="53"/>
      <c r="HX105" s="53"/>
      <c r="HY105" s="53"/>
      <c r="HZ105" s="53"/>
      <c r="IA105" s="53"/>
      <c r="IB105" s="53"/>
      <c r="IC105" s="53"/>
      <c r="ID105" s="53"/>
      <c r="IE105" s="53"/>
      <c r="IF105" s="53"/>
      <c r="IG105" s="53"/>
      <c r="IH105" s="53"/>
      <c r="II105" s="53"/>
      <c r="IJ105" s="53"/>
      <c r="IK105" s="53"/>
      <c r="IL105" s="53"/>
      <c r="IM105" s="53"/>
      <c r="IN105" s="53"/>
      <c r="IO105" s="53"/>
      <c r="IP105" s="53"/>
      <c r="IQ105" s="53"/>
      <c r="IR105" s="53"/>
      <c r="IS105" s="53"/>
      <c r="IT105" s="53"/>
      <c r="IU105" s="53"/>
      <c r="IV105" s="53"/>
      <c r="IW105" s="53"/>
      <c r="IX105" s="53"/>
      <c r="IY105" s="53"/>
      <c r="IZ105" s="53"/>
      <c r="JA105" s="53"/>
      <c r="JB105" s="53"/>
      <c r="JC105" s="53"/>
      <c r="JD105" s="53"/>
      <c r="JE105" s="53"/>
      <c r="JF105" s="53"/>
      <c r="JG105" s="53"/>
      <c r="JH105" s="53"/>
      <c r="JI105" s="53"/>
      <c r="JJ105" s="53"/>
      <c r="JK105" s="53"/>
      <c r="JL105" s="53"/>
      <c r="JM105" s="53"/>
      <c r="JN105" s="53"/>
      <c r="JO105" s="53"/>
      <c r="JP105" s="53"/>
      <c r="JQ105" s="53"/>
      <c r="JR105" s="53"/>
      <c r="JS105" s="53"/>
      <c r="JT105" s="53"/>
      <c r="JU105" s="53"/>
      <c r="JV105" s="53"/>
      <c r="JW105" s="53"/>
      <c r="JX105" s="53"/>
      <c r="JY105" s="53"/>
      <c r="JZ105" s="53"/>
      <c r="KA105" s="53"/>
      <c r="KB105" s="53"/>
      <c r="KC105" s="53"/>
      <c r="KD105" s="53"/>
      <c r="KE105" s="53"/>
      <c r="KF105" s="53"/>
      <c r="KG105" s="53"/>
      <c r="KH105" s="53"/>
      <c r="KI105" s="53"/>
      <c r="KJ105" s="53"/>
      <c r="KK105" s="53"/>
      <c r="KL105" s="53"/>
      <c r="KM105" s="53"/>
      <c r="KN105" s="53"/>
      <c r="KO105" s="53"/>
      <c r="KP105" s="53"/>
      <c r="KQ105" s="53"/>
      <c r="KR105" s="53"/>
      <c r="KS105" s="53"/>
      <c r="KT105" s="53"/>
      <c r="KU105" s="53"/>
      <c r="KV105" s="53"/>
      <c r="KW105" s="53"/>
      <c r="KX105" s="53"/>
      <c r="KY105" s="53"/>
      <c r="KZ105" s="53"/>
      <c r="LA105" s="53"/>
      <c r="LB105" s="53"/>
      <c r="LC105" s="53"/>
      <c r="LD105" s="53"/>
      <c r="LE105" s="53"/>
      <c r="LF105" s="53"/>
      <c r="LG105" s="53"/>
      <c r="LH105" s="53"/>
      <c r="LI105" s="53"/>
      <c r="LJ105" s="53"/>
      <c r="LK105" s="53"/>
      <c r="LL105" s="53"/>
      <c r="LM105" s="53"/>
      <c r="LN105" s="53"/>
      <c r="LO105" s="53"/>
      <c r="LP105" s="53"/>
      <c r="LQ105" s="53"/>
      <c r="LR105" s="53"/>
      <c r="LS105" s="53"/>
      <c r="LT105" s="53"/>
      <c r="LU105" s="53"/>
      <c r="LV105" s="53"/>
      <c r="LW105" s="53"/>
      <c r="LX105" s="53"/>
      <c r="LY105" s="53"/>
      <c r="LZ105" s="53"/>
      <c r="MA105" s="53"/>
      <c r="MB105" s="53"/>
      <c r="MC105" s="53"/>
      <c r="MD105" s="53"/>
      <c r="ME105" s="53"/>
      <c r="MF105" s="53"/>
      <c r="MG105" s="53"/>
      <c r="MH105" s="53"/>
      <c r="MI105" s="53"/>
      <c r="MJ105" s="53"/>
      <c r="MK105" s="53"/>
      <c r="ML105" s="53"/>
      <c r="MM105" s="53"/>
      <c r="MN105" s="53"/>
      <c r="MO105" s="53"/>
      <c r="MP105" s="53"/>
      <c r="MQ105" s="53"/>
      <c r="MR105" s="53"/>
      <c r="MS105" s="53"/>
      <c r="MT105" s="53"/>
      <c r="MU105" s="53"/>
      <c r="MV105" s="53"/>
      <c r="MW105" s="53"/>
      <c r="MX105" s="53"/>
      <c r="MY105" s="53"/>
      <c r="MZ105" s="53"/>
      <c r="NA105" s="53"/>
      <c r="NB105" s="53"/>
      <c r="NC105" s="53"/>
      <c r="ND105" s="53"/>
      <c r="NE105" s="53"/>
      <c r="NF105" s="53"/>
      <c r="NG105" s="53"/>
      <c r="NH105" s="53"/>
      <c r="NI105" s="53"/>
      <c r="NJ105" s="53"/>
      <c r="NK105" s="53"/>
      <c r="NL105" s="53"/>
      <c r="NM105" s="53"/>
      <c r="NN105" s="53"/>
      <c r="NO105" s="53"/>
      <c r="NP105" s="53"/>
      <c r="NQ105" s="53"/>
      <c r="NR105" s="53"/>
      <c r="NS105" s="53"/>
      <c r="NT105" s="53"/>
      <c r="NU105" s="53"/>
      <c r="NV105" s="53"/>
      <c r="NW105" s="53"/>
      <c r="NX105" s="53"/>
      <c r="NY105" s="53"/>
      <c r="NZ105" s="53"/>
      <c r="OA105" s="53"/>
      <c r="OB105" s="53"/>
      <c r="OC105" s="53"/>
      <c r="OD105" s="53"/>
      <c r="OE105" s="53"/>
      <c r="OF105" s="53"/>
      <c r="OG105" s="53"/>
      <c r="OH105" s="53"/>
      <c r="OI105" s="53"/>
      <c r="OJ105" s="53"/>
      <c r="OK105" s="53"/>
      <c r="OL105" s="53"/>
      <c r="OM105" s="53"/>
      <c r="ON105" s="53"/>
      <c r="OO105" s="53"/>
      <c r="OP105" s="53"/>
      <c r="OQ105" s="53"/>
      <c r="OR105" s="53"/>
      <c r="OS105" s="53"/>
      <c r="OT105" s="53"/>
      <c r="OU105" s="53"/>
      <c r="OV105" s="53"/>
      <c r="OW105" s="53"/>
      <c r="OX105" s="53"/>
      <c r="OY105" s="53"/>
      <c r="OZ105" s="53"/>
      <c r="PA105" s="53"/>
      <c r="PB105" s="53"/>
      <c r="PC105" s="53"/>
      <c r="PD105" s="53"/>
      <c r="PE105" s="53"/>
      <c r="PF105" s="53"/>
      <c r="PG105" s="53"/>
      <c r="PH105" s="53"/>
      <c r="PI105" s="53"/>
      <c r="PJ105" s="53"/>
      <c r="PK105" s="53"/>
      <c r="PL105" s="53"/>
      <c r="PM105" s="53"/>
      <c r="PN105" s="53"/>
      <c r="PO105" s="53"/>
      <c r="PP105" s="53"/>
      <c r="PQ105" s="53"/>
      <c r="PR105" s="53"/>
      <c r="PS105" s="53"/>
      <c r="PT105" s="53"/>
      <c r="PU105" s="53"/>
      <c r="PV105" s="53"/>
      <c r="PW105" s="53"/>
      <c r="PX105" s="53"/>
      <c r="PY105" s="53"/>
      <c r="PZ105" s="53"/>
      <c r="QA105" s="53"/>
      <c r="QB105" s="53"/>
      <c r="QC105" s="53"/>
      <c r="QD105" s="53"/>
      <c r="QE105" s="53"/>
      <c r="QF105" s="53"/>
      <c r="QG105" s="53"/>
      <c r="QH105" s="53"/>
      <c r="QI105" s="53"/>
      <c r="QJ105" s="53"/>
      <c r="QK105" s="53"/>
      <c r="QL105" s="53"/>
      <c r="QM105" s="53"/>
      <c r="QN105" s="53"/>
      <c r="QO105" s="53"/>
      <c r="QP105" s="53"/>
      <c r="QQ105" s="53"/>
      <c r="QR105" s="53"/>
      <c r="QS105" s="53"/>
      <c r="QT105" s="53"/>
      <c r="QU105" s="53"/>
      <c r="QV105" s="53"/>
      <c r="QW105" s="53"/>
      <c r="QX105" s="53"/>
      <c r="QY105" s="53"/>
      <c r="QZ105" s="53"/>
      <c r="RA105" s="53"/>
      <c r="RB105" s="53"/>
      <c r="RC105" s="53"/>
      <c r="RD105" s="53"/>
      <c r="RE105" s="53"/>
      <c r="RF105" s="53"/>
      <c r="RG105" s="53"/>
      <c r="RH105" s="53"/>
      <c r="RI105" s="53"/>
      <c r="RJ105" s="53"/>
      <c r="RK105" s="53"/>
      <c r="RL105" s="53"/>
      <c r="RM105" s="53"/>
      <c r="RN105" s="53"/>
      <c r="RO105" s="53"/>
      <c r="RP105" s="53"/>
      <c r="RQ105" s="53"/>
      <c r="RR105" s="53"/>
      <c r="RS105" s="53"/>
      <c r="RT105" s="53"/>
      <c r="RU105" s="53"/>
      <c r="RV105" s="53"/>
      <c r="RW105" s="53"/>
      <c r="RX105" s="53"/>
      <c r="RY105" s="53"/>
      <c r="RZ105" s="53"/>
      <c r="SA105" s="53"/>
      <c r="SB105" s="53"/>
      <c r="SC105" s="53"/>
      <c r="SD105" s="53"/>
      <c r="SE105" s="53"/>
      <c r="SF105" s="53"/>
      <c r="SG105" s="53"/>
      <c r="SH105" s="53"/>
      <c r="SI105" s="53"/>
      <c r="SJ105" s="53"/>
      <c r="SK105" s="53"/>
      <c r="SL105" s="53"/>
      <c r="SM105" s="53"/>
      <c r="SN105" s="53"/>
      <c r="SO105" s="53"/>
      <c r="SP105" s="53"/>
      <c r="SQ105" s="53"/>
      <c r="SR105" s="53"/>
      <c r="SS105" s="53"/>
      <c r="ST105" s="53"/>
      <c r="SU105" s="53"/>
      <c r="SV105" s="53"/>
      <c r="SW105" s="53"/>
      <c r="SX105" s="53"/>
      <c r="SY105" s="53"/>
      <c r="SZ105" s="53"/>
      <c r="TA105" s="53"/>
      <c r="TB105" s="53"/>
      <c r="TC105" s="53"/>
      <c r="TD105" s="53"/>
      <c r="TE105" s="53"/>
      <c r="TF105" s="53"/>
      <c r="TG105" s="53"/>
      <c r="TH105" s="53"/>
      <c r="TI105" s="53"/>
      <c r="TJ105" s="53"/>
      <c r="TK105" s="53"/>
      <c r="TL105" s="53"/>
      <c r="TM105" s="53"/>
      <c r="TN105" s="53"/>
      <c r="TO105" s="53"/>
      <c r="TP105" s="53"/>
      <c r="TQ105" s="53"/>
      <c r="TR105" s="53"/>
      <c r="TS105" s="53"/>
      <c r="TT105" s="53"/>
      <c r="TU105" s="53"/>
      <c r="TV105" s="53"/>
      <c r="TW105" s="53"/>
      <c r="TX105" s="53"/>
      <c r="TY105" s="53"/>
      <c r="TZ105" s="53"/>
      <c r="UA105" s="53"/>
      <c r="UB105" s="53"/>
      <c r="UC105" s="53"/>
      <c r="UD105" s="53"/>
      <c r="UE105" s="53"/>
      <c r="UF105" s="53"/>
      <c r="UG105" s="53"/>
      <c r="UH105" s="53"/>
      <c r="UI105" s="53"/>
      <c r="UJ105" s="53"/>
      <c r="UK105" s="53"/>
      <c r="UL105" s="53"/>
      <c r="UM105" s="53"/>
      <c r="UN105" s="53"/>
      <c r="UO105" s="53"/>
      <c r="UP105" s="53"/>
      <c r="UQ105" s="53"/>
      <c r="UR105" s="53"/>
      <c r="US105" s="53"/>
      <c r="UT105" s="53"/>
      <c r="UU105" s="53"/>
      <c r="UV105" s="53"/>
      <c r="UW105" s="53"/>
      <c r="UX105" s="53"/>
      <c r="UY105" s="53"/>
      <c r="UZ105" s="53"/>
      <c r="VA105" s="53"/>
      <c r="VB105" s="53"/>
      <c r="VC105" s="53"/>
      <c r="VD105" s="53"/>
      <c r="VE105" s="53"/>
      <c r="VF105" s="53"/>
      <c r="VG105" s="53"/>
      <c r="VH105" s="53"/>
      <c r="VI105" s="53"/>
      <c r="VJ105" s="53"/>
      <c r="VK105" s="53"/>
      <c r="VL105" s="53"/>
      <c r="VM105" s="53"/>
      <c r="VN105" s="53"/>
      <c r="VO105" s="53"/>
      <c r="VP105" s="53"/>
      <c r="VQ105" s="53"/>
      <c r="VR105" s="53"/>
      <c r="VS105" s="53"/>
      <c r="VT105" s="53"/>
      <c r="VU105" s="53"/>
      <c r="VV105" s="53"/>
      <c r="VW105" s="53"/>
      <c r="VX105" s="53"/>
      <c r="VY105" s="53"/>
      <c r="VZ105" s="53"/>
      <c r="WA105" s="53"/>
      <c r="WB105" s="53"/>
      <c r="WC105" s="53"/>
      <c r="WD105" s="53"/>
      <c r="WE105" s="53"/>
      <c r="WF105" s="53"/>
      <c r="WG105" s="53"/>
      <c r="WH105" s="53"/>
      <c r="WI105" s="53"/>
      <c r="WJ105" s="53"/>
      <c r="WK105" s="53"/>
      <c r="WL105" s="53"/>
      <c r="WM105" s="53"/>
      <c r="WN105" s="53"/>
      <c r="WO105" s="53"/>
      <c r="WP105" s="53"/>
      <c r="WQ105" s="53"/>
      <c r="WR105" s="53"/>
      <c r="WS105" s="53"/>
      <c r="WT105" s="53"/>
      <c r="WU105" s="53"/>
      <c r="WV105" s="53"/>
      <c r="WW105" s="53"/>
      <c r="WX105" s="53"/>
      <c r="WY105" s="53"/>
      <c r="WZ105" s="53"/>
      <c r="XA105" s="53"/>
      <c r="XB105" s="53"/>
      <c r="XC105" s="53"/>
      <c r="XD105" s="53"/>
      <c r="XE105" s="53"/>
      <c r="XF105" s="53"/>
      <c r="XG105" s="53"/>
      <c r="XH105" s="53"/>
      <c r="XI105" s="53"/>
      <c r="XJ105" s="53"/>
      <c r="XK105" s="53"/>
      <c r="XL105" s="53"/>
      <c r="XM105" s="53"/>
      <c r="XN105" s="53"/>
      <c r="XO105" s="53"/>
      <c r="XP105" s="53"/>
      <c r="XQ105" s="53"/>
      <c r="XR105" s="53"/>
      <c r="XS105" s="53"/>
      <c r="XT105" s="53"/>
      <c r="XU105" s="53"/>
      <c r="XV105" s="53"/>
      <c r="XW105" s="53"/>
      <c r="XX105" s="53"/>
      <c r="XY105" s="53"/>
      <c r="XZ105" s="53"/>
      <c r="YA105" s="53"/>
      <c r="YB105" s="53"/>
      <c r="YC105" s="53"/>
      <c r="YD105" s="53"/>
      <c r="YE105" s="53"/>
      <c r="YF105" s="53"/>
      <c r="YG105" s="53"/>
      <c r="YH105" s="53"/>
      <c r="YI105" s="53"/>
      <c r="YJ105" s="53"/>
      <c r="YK105" s="53"/>
      <c r="YL105" s="53"/>
      <c r="YM105" s="53"/>
      <c r="YN105" s="53"/>
      <c r="YO105" s="53"/>
      <c r="YP105" s="53"/>
      <c r="YQ105" s="53"/>
      <c r="YR105" s="53"/>
      <c r="YS105" s="53"/>
      <c r="YT105" s="53"/>
      <c r="YU105" s="53"/>
      <c r="YV105" s="53"/>
      <c r="YW105" s="53"/>
      <c r="YX105" s="53"/>
      <c r="YY105" s="53"/>
      <c r="YZ105" s="53"/>
      <c r="ZA105" s="53"/>
      <c r="ZB105" s="53"/>
      <c r="ZC105" s="53"/>
      <c r="ZD105" s="53"/>
    </row>
    <row r="106" spans="1:680" s="61" customFormat="1" x14ac:dyDescent="0.2">
      <c r="A106" s="38">
        <v>318</v>
      </c>
      <c r="B106" s="38" t="s">
        <v>38</v>
      </c>
      <c r="C106" s="208">
        <v>2018</v>
      </c>
      <c r="D106" s="354" t="s">
        <v>1304</v>
      </c>
      <c r="E106" s="274" t="s">
        <v>1299</v>
      </c>
      <c r="F106" s="354" t="s">
        <v>40</v>
      </c>
      <c r="G106" s="354" t="s">
        <v>61</v>
      </c>
      <c r="H106" s="354" t="s">
        <v>61</v>
      </c>
      <c r="I106" s="354" t="s">
        <v>61</v>
      </c>
      <c r="J106" s="354" t="s">
        <v>61</v>
      </c>
      <c r="K106" s="354" t="s">
        <v>61</v>
      </c>
      <c r="L106" s="354" t="s">
        <v>61</v>
      </c>
      <c r="M106" s="354" t="s">
        <v>61</v>
      </c>
      <c r="N106" s="354" t="s">
        <v>61</v>
      </c>
      <c r="O106" s="354" t="s">
        <v>61</v>
      </c>
      <c r="P106" s="354" t="s">
        <v>61</v>
      </c>
      <c r="Q106" s="354" t="s">
        <v>61</v>
      </c>
      <c r="R106" s="354" t="s">
        <v>61</v>
      </c>
      <c r="S106" s="351" t="s">
        <v>61</v>
      </c>
      <c r="T106" s="351" t="s">
        <v>61</v>
      </c>
      <c r="U106" s="351" t="s">
        <v>61</v>
      </c>
      <c r="V106" s="354">
        <v>3</v>
      </c>
      <c r="W106" s="354">
        <v>3</v>
      </c>
      <c r="X106" s="354" t="s">
        <v>61</v>
      </c>
      <c r="Y106" s="354" t="s">
        <v>61</v>
      </c>
      <c r="Z106" s="354" t="s">
        <v>59</v>
      </c>
      <c r="AA106" s="30" t="s">
        <v>59</v>
      </c>
      <c r="AB106" s="351" t="s">
        <v>59</v>
      </c>
      <c r="AC106" s="52"/>
      <c r="AD106" s="351" t="s">
        <v>59</v>
      </c>
      <c r="AE106" s="351" t="s">
        <v>59</v>
      </c>
      <c r="AF106" s="351" t="s">
        <v>59</v>
      </c>
      <c r="AG106" s="351" t="s">
        <v>59</v>
      </c>
      <c r="AH106" s="354" t="s">
        <v>1129</v>
      </c>
      <c r="AI106" s="354" t="s">
        <v>58</v>
      </c>
      <c r="AJ106" s="354" t="s">
        <v>58</v>
      </c>
      <c r="AK106" s="311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56"/>
      <c r="DK106" s="56"/>
      <c r="DL106" s="56"/>
      <c r="DM106" s="56"/>
      <c r="DN106" s="56"/>
      <c r="DO106" s="56"/>
      <c r="DP106" s="56"/>
      <c r="DQ106" s="56"/>
      <c r="DR106" s="56"/>
      <c r="DS106" s="56"/>
      <c r="DT106" s="56"/>
      <c r="DU106" s="56"/>
      <c r="DV106" s="56"/>
      <c r="DW106" s="56"/>
      <c r="DX106" s="56"/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  <c r="EJ106" s="56"/>
      <c r="EK106" s="56"/>
      <c r="EL106" s="56"/>
      <c r="EM106" s="56"/>
      <c r="EN106" s="56"/>
      <c r="EO106" s="56"/>
      <c r="EP106" s="56"/>
      <c r="EQ106" s="56"/>
      <c r="ER106" s="56"/>
      <c r="ES106" s="56"/>
      <c r="ET106" s="56"/>
      <c r="EU106" s="56"/>
      <c r="EV106" s="56"/>
      <c r="EW106" s="56"/>
      <c r="EX106" s="56"/>
      <c r="EY106" s="56"/>
      <c r="EZ106" s="56"/>
      <c r="FA106" s="56"/>
      <c r="FB106" s="56"/>
      <c r="FC106" s="56"/>
      <c r="FD106" s="56"/>
      <c r="FE106" s="56"/>
      <c r="FF106" s="56"/>
      <c r="FG106" s="56"/>
      <c r="FH106" s="56"/>
      <c r="FI106" s="56"/>
      <c r="FJ106" s="56"/>
      <c r="FK106" s="56"/>
      <c r="FL106" s="56"/>
      <c r="FM106" s="56"/>
      <c r="FN106" s="56"/>
      <c r="FO106" s="56"/>
      <c r="FP106" s="56"/>
      <c r="FQ106" s="56"/>
      <c r="FR106" s="56"/>
      <c r="FS106" s="56"/>
      <c r="FT106" s="56"/>
      <c r="FU106" s="56"/>
      <c r="FV106" s="56"/>
      <c r="FW106" s="56"/>
      <c r="FX106" s="56"/>
      <c r="FY106" s="56"/>
      <c r="FZ106" s="56"/>
      <c r="GA106" s="56"/>
      <c r="GB106" s="56"/>
      <c r="GC106" s="56"/>
      <c r="GD106" s="56"/>
      <c r="GE106" s="56"/>
      <c r="GF106" s="56"/>
      <c r="GG106" s="56"/>
      <c r="GH106" s="56"/>
      <c r="GI106" s="56"/>
      <c r="GJ106" s="56"/>
      <c r="GK106" s="56"/>
      <c r="GL106" s="56"/>
      <c r="GM106" s="56"/>
      <c r="GN106" s="56"/>
      <c r="GO106" s="56"/>
      <c r="GP106" s="56"/>
      <c r="GQ106" s="56"/>
      <c r="GR106" s="56"/>
      <c r="GS106" s="56"/>
      <c r="GT106" s="56"/>
      <c r="GU106" s="56"/>
      <c r="GV106" s="56"/>
      <c r="GW106" s="56"/>
      <c r="GX106" s="56"/>
      <c r="GY106" s="56"/>
      <c r="GZ106" s="56"/>
      <c r="HA106" s="56"/>
      <c r="HB106" s="56"/>
      <c r="HC106" s="56"/>
      <c r="HD106" s="56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56"/>
      <c r="HP106" s="56"/>
      <c r="HQ106" s="56"/>
      <c r="HR106" s="56"/>
      <c r="HS106" s="56"/>
      <c r="HT106" s="56"/>
      <c r="HU106" s="56"/>
      <c r="HV106" s="56"/>
      <c r="HW106" s="56"/>
      <c r="HX106" s="56"/>
      <c r="HY106" s="56"/>
      <c r="HZ106" s="56"/>
      <c r="IA106" s="56"/>
      <c r="IB106" s="56"/>
      <c r="IC106" s="56"/>
      <c r="ID106" s="56"/>
      <c r="IE106" s="56"/>
      <c r="IF106" s="56"/>
      <c r="IG106" s="56"/>
      <c r="IH106" s="56"/>
      <c r="II106" s="56"/>
      <c r="IJ106" s="56"/>
      <c r="IK106" s="56"/>
      <c r="IL106" s="56"/>
      <c r="IM106" s="56"/>
      <c r="IN106" s="56"/>
      <c r="IO106" s="56"/>
      <c r="IP106" s="56"/>
      <c r="IQ106" s="56"/>
      <c r="IR106" s="56"/>
      <c r="IS106" s="56"/>
      <c r="IT106" s="56"/>
      <c r="IU106" s="56"/>
      <c r="IV106" s="56"/>
      <c r="IW106" s="56"/>
      <c r="IX106" s="56"/>
      <c r="IY106" s="56"/>
      <c r="IZ106" s="56"/>
      <c r="JA106" s="56"/>
      <c r="JB106" s="56"/>
      <c r="JC106" s="56"/>
      <c r="JD106" s="56"/>
      <c r="JE106" s="56"/>
      <c r="JF106" s="56"/>
      <c r="JG106" s="56"/>
      <c r="JH106" s="56"/>
      <c r="JI106" s="56"/>
      <c r="JJ106" s="56"/>
      <c r="JK106" s="56"/>
      <c r="JL106" s="56"/>
      <c r="JM106" s="56"/>
      <c r="JN106" s="56"/>
      <c r="JO106" s="56"/>
      <c r="JP106" s="56"/>
      <c r="JQ106" s="56"/>
      <c r="JR106" s="56"/>
      <c r="JS106" s="56"/>
      <c r="JT106" s="56"/>
      <c r="JU106" s="56"/>
      <c r="JV106" s="56"/>
      <c r="JW106" s="56"/>
      <c r="JX106" s="56"/>
      <c r="JY106" s="56"/>
      <c r="JZ106" s="56"/>
      <c r="KA106" s="56"/>
      <c r="KB106" s="56"/>
      <c r="KC106" s="56"/>
      <c r="KD106" s="56"/>
      <c r="KE106" s="56"/>
      <c r="KF106" s="56"/>
      <c r="KG106" s="56"/>
      <c r="KH106" s="56"/>
      <c r="KI106" s="56"/>
      <c r="KJ106" s="56"/>
      <c r="KK106" s="56"/>
      <c r="KL106" s="56"/>
      <c r="KM106" s="56"/>
      <c r="KN106" s="56"/>
      <c r="KO106" s="56"/>
      <c r="KP106" s="56"/>
      <c r="KQ106" s="56"/>
      <c r="KR106" s="56"/>
      <c r="KS106" s="56"/>
      <c r="KT106" s="56"/>
      <c r="KU106" s="56"/>
      <c r="KV106" s="56"/>
      <c r="KW106" s="56"/>
      <c r="KX106" s="56"/>
      <c r="KY106" s="56"/>
      <c r="KZ106" s="56"/>
      <c r="LA106" s="56"/>
      <c r="LB106" s="56"/>
      <c r="LC106" s="56"/>
      <c r="LD106" s="56"/>
      <c r="LE106" s="56"/>
      <c r="LF106" s="56"/>
      <c r="LG106" s="56"/>
      <c r="LH106" s="56"/>
      <c r="LI106" s="56"/>
      <c r="LJ106" s="56"/>
      <c r="LK106" s="56"/>
      <c r="LL106" s="56"/>
      <c r="LM106" s="56"/>
      <c r="LN106" s="56"/>
      <c r="LO106" s="56"/>
      <c r="LP106" s="56"/>
      <c r="LQ106" s="56"/>
      <c r="LR106" s="56"/>
      <c r="LS106" s="56"/>
      <c r="LT106" s="56"/>
      <c r="LU106" s="56"/>
      <c r="LV106" s="56"/>
      <c r="LW106" s="56"/>
      <c r="LX106" s="56"/>
      <c r="LY106" s="56"/>
      <c r="LZ106" s="56"/>
      <c r="MA106" s="56"/>
      <c r="MB106" s="56"/>
      <c r="MC106" s="56"/>
      <c r="MD106" s="56"/>
      <c r="ME106" s="56"/>
      <c r="MF106" s="56"/>
      <c r="MG106" s="56"/>
      <c r="MH106" s="56"/>
      <c r="MI106" s="56"/>
      <c r="MJ106" s="56"/>
      <c r="MK106" s="56"/>
      <c r="ML106" s="56"/>
      <c r="MM106" s="56"/>
      <c r="MN106" s="56"/>
      <c r="MO106" s="56"/>
      <c r="MP106" s="56"/>
      <c r="MQ106" s="56"/>
      <c r="MR106" s="56"/>
      <c r="MS106" s="56"/>
      <c r="MT106" s="56"/>
      <c r="MU106" s="56"/>
      <c r="MV106" s="56"/>
      <c r="MW106" s="56"/>
      <c r="MX106" s="56"/>
      <c r="MY106" s="56"/>
      <c r="MZ106" s="56"/>
      <c r="NA106" s="56"/>
      <c r="NB106" s="56"/>
      <c r="NC106" s="56"/>
      <c r="ND106" s="56"/>
      <c r="NE106" s="56"/>
      <c r="NF106" s="56"/>
      <c r="NG106" s="56"/>
      <c r="NH106" s="56"/>
      <c r="NI106" s="56"/>
      <c r="NJ106" s="56"/>
      <c r="NK106" s="56"/>
      <c r="NL106" s="56"/>
      <c r="NM106" s="56"/>
      <c r="NN106" s="56"/>
      <c r="NO106" s="56"/>
      <c r="NP106" s="56"/>
      <c r="NQ106" s="56"/>
      <c r="NR106" s="56"/>
      <c r="NS106" s="56"/>
      <c r="NT106" s="56"/>
      <c r="NU106" s="56"/>
      <c r="NV106" s="56"/>
      <c r="NW106" s="56"/>
      <c r="NX106" s="56"/>
      <c r="NY106" s="56"/>
      <c r="NZ106" s="56"/>
      <c r="OA106" s="56"/>
      <c r="OB106" s="56"/>
      <c r="OC106" s="56"/>
      <c r="OD106" s="56"/>
      <c r="OE106" s="56"/>
      <c r="OF106" s="56"/>
      <c r="OG106" s="56"/>
      <c r="OH106" s="56"/>
      <c r="OI106" s="56"/>
      <c r="OJ106" s="56"/>
      <c r="OK106" s="56"/>
      <c r="OL106" s="56"/>
      <c r="OM106" s="56"/>
      <c r="ON106" s="56"/>
      <c r="OO106" s="56"/>
      <c r="OP106" s="56"/>
      <c r="OQ106" s="56"/>
      <c r="OR106" s="56"/>
      <c r="OS106" s="56"/>
      <c r="OT106" s="56"/>
      <c r="OU106" s="56"/>
      <c r="OV106" s="56"/>
      <c r="OW106" s="56"/>
      <c r="OX106" s="56"/>
      <c r="OY106" s="56"/>
      <c r="OZ106" s="56"/>
      <c r="PA106" s="56"/>
      <c r="PB106" s="56"/>
      <c r="PC106" s="56"/>
      <c r="PD106" s="56"/>
      <c r="PE106" s="56"/>
      <c r="PF106" s="56"/>
      <c r="PG106" s="56"/>
      <c r="PH106" s="56"/>
      <c r="PI106" s="56"/>
      <c r="PJ106" s="56"/>
      <c r="PK106" s="56"/>
      <c r="PL106" s="56"/>
      <c r="PM106" s="56"/>
      <c r="PN106" s="56"/>
      <c r="PO106" s="56"/>
      <c r="PP106" s="56"/>
      <c r="PQ106" s="56"/>
      <c r="PR106" s="56"/>
      <c r="PS106" s="56"/>
      <c r="PT106" s="56"/>
      <c r="PU106" s="56"/>
      <c r="PV106" s="56"/>
      <c r="PW106" s="56"/>
      <c r="PX106" s="56"/>
      <c r="PY106" s="56"/>
      <c r="PZ106" s="56"/>
      <c r="QA106" s="56"/>
      <c r="QB106" s="56"/>
      <c r="QC106" s="56"/>
      <c r="QD106" s="56"/>
      <c r="QE106" s="56"/>
      <c r="QF106" s="56"/>
      <c r="QG106" s="56"/>
      <c r="QH106" s="56"/>
      <c r="QI106" s="56"/>
      <c r="QJ106" s="56"/>
      <c r="QK106" s="56"/>
      <c r="QL106" s="56"/>
      <c r="QM106" s="56"/>
      <c r="QN106" s="56"/>
      <c r="QO106" s="56"/>
      <c r="QP106" s="56"/>
      <c r="QQ106" s="56"/>
      <c r="QR106" s="56"/>
      <c r="QS106" s="56"/>
      <c r="QT106" s="56"/>
      <c r="QU106" s="56"/>
      <c r="QV106" s="56"/>
      <c r="QW106" s="56"/>
      <c r="QX106" s="56"/>
      <c r="QY106" s="56"/>
      <c r="QZ106" s="56"/>
      <c r="RA106" s="56"/>
      <c r="RB106" s="56"/>
      <c r="RC106" s="56"/>
      <c r="RD106" s="56"/>
      <c r="RE106" s="56"/>
      <c r="RF106" s="56"/>
      <c r="RG106" s="56"/>
      <c r="RH106" s="56"/>
      <c r="RI106" s="56"/>
      <c r="RJ106" s="56"/>
      <c r="RK106" s="56"/>
      <c r="RL106" s="56"/>
      <c r="RM106" s="56"/>
      <c r="RN106" s="56"/>
      <c r="RO106" s="56"/>
      <c r="RP106" s="56"/>
      <c r="RQ106" s="56"/>
      <c r="RR106" s="56"/>
      <c r="RS106" s="56"/>
      <c r="RT106" s="56"/>
      <c r="RU106" s="56"/>
      <c r="RV106" s="56"/>
      <c r="RW106" s="56"/>
      <c r="RX106" s="56"/>
      <c r="RY106" s="56"/>
      <c r="RZ106" s="56"/>
      <c r="SA106" s="56"/>
      <c r="SB106" s="56"/>
      <c r="SC106" s="56"/>
      <c r="SD106" s="56"/>
      <c r="SE106" s="56"/>
      <c r="SF106" s="56"/>
      <c r="SG106" s="56"/>
      <c r="SH106" s="56"/>
      <c r="SI106" s="56"/>
      <c r="SJ106" s="56"/>
      <c r="SK106" s="56"/>
      <c r="SL106" s="56"/>
      <c r="SM106" s="56"/>
      <c r="SN106" s="56"/>
      <c r="SO106" s="56"/>
      <c r="SP106" s="56"/>
      <c r="SQ106" s="56"/>
      <c r="SR106" s="56"/>
      <c r="SS106" s="56"/>
      <c r="ST106" s="56"/>
      <c r="SU106" s="56"/>
      <c r="SV106" s="56"/>
      <c r="SW106" s="56"/>
      <c r="SX106" s="56"/>
      <c r="SY106" s="56"/>
      <c r="SZ106" s="56"/>
      <c r="TA106" s="56"/>
      <c r="TB106" s="56"/>
      <c r="TC106" s="56"/>
      <c r="TD106" s="56"/>
      <c r="TE106" s="56"/>
      <c r="TF106" s="56"/>
      <c r="TG106" s="56"/>
      <c r="TH106" s="56"/>
      <c r="TI106" s="56"/>
      <c r="TJ106" s="56"/>
      <c r="TK106" s="56"/>
      <c r="TL106" s="56"/>
      <c r="TM106" s="56"/>
      <c r="TN106" s="56"/>
      <c r="TO106" s="56"/>
      <c r="TP106" s="56"/>
      <c r="TQ106" s="56"/>
      <c r="TR106" s="56"/>
      <c r="TS106" s="56"/>
      <c r="TT106" s="56"/>
      <c r="TU106" s="56"/>
      <c r="TV106" s="56"/>
      <c r="TW106" s="56"/>
      <c r="TX106" s="56"/>
      <c r="TY106" s="56"/>
      <c r="TZ106" s="56"/>
      <c r="UA106" s="56"/>
      <c r="UB106" s="56"/>
      <c r="UC106" s="56"/>
      <c r="UD106" s="56"/>
      <c r="UE106" s="56"/>
      <c r="UF106" s="56"/>
      <c r="UG106" s="56"/>
      <c r="UH106" s="56"/>
      <c r="UI106" s="56"/>
      <c r="UJ106" s="56"/>
      <c r="UK106" s="56"/>
      <c r="UL106" s="56"/>
      <c r="UM106" s="56"/>
      <c r="UN106" s="56"/>
      <c r="UO106" s="56"/>
      <c r="UP106" s="56"/>
      <c r="UQ106" s="56"/>
      <c r="UR106" s="56"/>
      <c r="US106" s="56"/>
      <c r="UT106" s="56"/>
      <c r="UU106" s="56"/>
      <c r="UV106" s="56"/>
      <c r="UW106" s="56"/>
      <c r="UX106" s="56"/>
      <c r="UY106" s="56"/>
      <c r="UZ106" s="56"/>
      <c r="VA106" s="56"/>
      <c r="VB106" s="56"/>
      <c r="VC106" s="56"/>
      <c r="VD106" s="56"/>
      <c r="VE106" s="56"/>
      <c r="VF106" s="56"/>
      <c r="VG106" s="56"/>
      <c r="VH106" s="56"/>
      <c r="VI106" s="56"/>
      <c r="VJ106" s="56"/>
      <c r="VK106" s="56"/>
      <c r="VL106" s="56"/>
      <c r="VM106" s="56"/>
      <c r="VN106" s="56"/>
      <c r="VO106" s="56"/>
      <c r="VP106" s="56"/>
      <c r="VQ106" s="56"/>
      <c r="VR106" s="56"/>
      <c r="VS106" s="56"/>
      <c r="VT106" s="56"/>
      <c r="VU106" s="56"/>
      <c r="VV106" s="56"/>
      <c r="VW106" s="56"/>
      <c r="VX106" s="56"/>
      <c r="VY106" s="56"/>
      <c r="VZ106" s="56"/>
      <c r="WA106" s="56"/>
      <c r="WB106" s="56"/>
      <c r="WC106" s="56"/>
      <c r="WD106" s="56"/>
      <c r="WE106" s="56"/>
      <c r="WF106" s="56"/>
      <c r="WG106" s="56"/>
      <c r="WH106" s="56"/>
      <c r="WI106" s="56"/>
      <c r="WJ106" s="56"/>
      <c r="WK106" s="56"/>
      <c r="WL106" s="56"/>
      <c r="WM106" s="56"/>
      <c r="WN106" s="56"/>
      <c r="WO106" s="56"/>
      <c r="WP106" s="56"/>
      <c r="WQ106" s="56"/>
      <c r="WR106" s="56"/>
      <c r="WS106" s="56"/>
      <c r="WT106" s="56"/>
      <c r="WU106" s="56"/>
      <c r="WV106" s="56"/>
      <c r="WW106" s="56"/>
      <c r="WX106" s="56"/>
      <c r="WY106" s="56"/>
      <c r="WZ106" s="56"/>
      <c r="XA106" s="56"/>
      <c r="XB106" s="56"/>
      <c r="XC106" s="56"/>
      <c r="XD106" s="56"/>
      <c r="XE106" s="56"/>
      <c r="XF106" s="56"/>
      <c r="XG106" s="56"/>
      <c r="XH106" s="56"/>
      <c r="XI106" s="56"/>
      <c r="XJ106" s="56"/>
      <c r="XK106" s="56"/>
      <c r="XL106" s="56"/>
      <c r="XM106" s="56"/>
      <c r="XN106" s="56"/>
      <c r="XO106" s="56"/>
      <c r="XP106" s="56"/>
      <c r="XQ106" s="56"/>
      <c r="XR106" s="56"/>
      <c r="XS106" s="56"/>
      <c r="XT106" s="56"/>
      <c r="XU106" s="56"/>
      <c r="XV106" s="56"/>
      <c r="XW106" s="56"/>
      <c r="XX106" s="56"/>
      <c r="XY106" s="56"/>
      <c r="XZ106" s="56"/>
      <c r="YA106" s="56"/>
      <c r="YB106" s="56"/>
      <c r="YC106" s="56"/>
      <c r="YD106" s="56"/>
      <c r="YE106" s="56"/>
      <c r="YF106" s="56"/>
      <c r="YG106" s="56"/>
      <c r="YH106" s="56"/>
      <c r="YI106" s="56"/>
      <c r="YJ106" s="56"/>
      <c r="YK106" s="56"/>
      <c r="YL106" s="56"/>
      <c r="YM106" s="56"/>
      <c r="YN106" s="56"/>
      <c r="YO106" s="56"/>
      <c r="YP106" s="56"/>
      <c r="YQ106" s="56"/>
      <c r="YR106" s="56"/>
      <c r="YS106" s="56"/>
      <c r="YT106" s="56"/>
      <c r="YU106" s="56"/>
      <c r="YV106" s="56"/>
      <c r="YW106" s="56"/>
      <c r="YX106" s="56"/>
      <c r="YY106" s="56"/>
      <c r="YZ106" s="56"/>
      <c r="ZA106" s="56"/>
      <c r="ZB106" s="56"/>
      <c r="ZC106" s="56"/>
      <c r="ZD106" s="56"/>
    </row>
    <row r="107" spans="1:680" s="20" customFormat="1" x14ac:dyDescent="0.2">
      <c r="A107" s="37">
        <v>328</v>
      </c>
      <c r="B107" s="37" t="s">
        <v>38</v>
      </c>
      <c r="C107" s="103">
        <v>2018</v>
      </c>
      <c r="D107" s="352" t="s">
        <v>1304</v>
      </c>
      <c r="E107" s="275" t="s">
        <v>1299</v>
      </c>
      <c r="F107" s="99" t="s">
        <v>40</v>
      </c>
      <c r="G107" s="37" t="s">
        <v>61</v>
      </c>
      <c r="H107" s="37" t="s">
        <v>61</v>
      </c>
      <c r="I107" s="37" t="s">
        <v>61</v>
      </c>
      <c r="J107" s="37" t="s">
        <v>61</v>
      </c>
      <c r="K107" s="37" t="s">
        <v>61</v>
      </c>
      <c r="L107" s="37" t="s">
        <v>61</v>
      </c>
      <c r="M107" s="37" t="s">
        <v>61</v>
      </c>
      <c r="N107" s="37" t="s">
        <v>61</v>
      </c>
      <c r="O107" s="37" t="s">
        <v>61</v>
      </c>
      <c r="P107" s="37">
        <v>20</v>
      </c>
      <c r="Q107" s="37" t="s">
        <v>61</v>
      </c>
      <c r="R107" s="37" t="s">
        <v>61</v>
      </c>
      <c r="S107" s="37" t="s">
        <v>61</v>
      </c>
      <c r="T107" s="37" t="s">
        <v>61</v>
      </c>
      <c r="U107" s="37">
        <v>2019</v>
      </c>
      <c r="V107" s="37">
        <v>3</v>
      </c>
      <c r="W107" s="37">
        <v>3</v>
      </c>
      <c r="X107" s="353" t="s">
        <v>61</v>
      </c>
      <c r="Y107" s="353" t="s">
        <v>61</v>
      </c>
      <c r="Z107" s="353" t="s">
        <v>59</v>
      </c>
      <c r="AA107" s="37" t="s">
        <v>59</v>
      </c>
      <c r="AB107" s="352" t="s">
        <v>59</v>
      </c>
      <c r="AC107" s="57"/>
      <c r="AD107" s="352" t="s">
        <v>59</v>
      </c>
      <c r="AE107" s="352" t="s">
        <v>59</v>
      </c>
      <c r="AF107" s="352" t="s">
        <v>59</v>
      </c>
      <c r="AG107" s="352" t="s">
        <v>59</v>
      </c>
      <c r="AH107" s="352" t="s">
        <v>1129</v>
      </c>
      <c r="AI107" s="352" t="s">
        <v>58</v>
      </c>
      <c r="AJ107" s="352" t="s">
        <v>58</v>
      </c>
      <c r="AK107" s="310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  <c r="DJ107" s="53"/>
      <c r="DK107" s="53"/>
      <c r="DL107" s="53"/>
      <c r="DM107" s="53"/>
      <c r="DN107" s="53"/>
      <c r="DO107" s="53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  <c r="DZ107" s="53"/>
      <c r="EA107" s="53"/>
      <c r="EB107" s="53"/>
      <c r="EC107" s="53"/>
      <c r="ED107" s="53"/>
      <c r="EE107" s="53"/>
      <c r="EF107" s="53"/>
      <c r="EG107" s="53"/>
      <c r="EH107" s="53"/>
      <c r="EI107" s="53"/>
      <c r="EJ107" s="53"/>
      <c r="EK107" s="53"/>
      <c r="EL107" s="53"/>
      <c r="EM107" s="53"/>
      <c r="EN107" s="53"/>
      <c r="EO107" s="53"/>
      <c r="EP107" s="53"/>
      <c r="EQ107" s="53"/>
      <c r="ER107" s="53"/>
      <c r="ES107" s="53"/>
      <c r="ET107" s="53"/>
      <c r="EU107" s="53"/>
      <c r="EV107" s="53"/>
      <c r="EW107" s="53"/>
      <c r="EX107" s="53"/>
      <c r="EY107" s="53"/>
      <c r="EZ107" s="53"/>
      <c r="FA107" s="53"/>
      <c r="FB107" s="53"/>
      <c r="FC107" s="53"/>
      <c r="FD107" s="53"/>
      <c r="FE107" s="53"/>
      <c r="FF107" s="53"/>
      <c r="FG107" s="53"/>
      <c r="FH107" s="53"/>
      <c r="FI107" s="53"/>
      <c r="FJ107" s="53"/>
      <c r="FK107" s="53"/>
      <c r="FL107" s="53"/>
      <c r="FM107" s="53"/>
      <c r="FN107" s="53"/>
      <c r="FO107" s="53"/>
      <c r="FP107" s="53"/>
      <c r="FQ107" s="53"/>
      <c r="FR107" s="53"/>
      <c r="FS107" s="53"/>
      <c r="FT107" s="53"/>
      <c r="FU107" s="53"/>
      <c r="FV107" s="53"/>
      <c r="FW107" s="53"/>
      <c r="FX107" s="53"/>
      <c r="FY107" s="53"/>
      <c r="FZ107" s="53"/>
      <c r="GA107" s="53"/>
      <c r="GB107" s="53"/>
      <c r="GC107" s="53"/>
      <c r="GD107" s="53"/>
      <c r="GE107" s="53"/>
      <c r="GF107" s="53"/>
      <c r="GG107" s="53"/>
      <c r="GH107" s="53"/>
      <c r="GI107" s="53"/>
      <c r="GJ107" s="53"/>
      <c r="GK107" s="53"/>
      <c r="GL107" s="53"/>
      <c r="GM107" s="53"/>
      <c r="GN107" s="53"/>
      <c r="GO107" s="53"/>
      <c r="GP107" s="53"/>
      <c r="GQ107" s="53"/>
      <c r="GR107" s="53"/>
      <c r="GS107" s="53"/>
      <c r="GT107" s="53"/>
      <c r="GU107" s="53"/>
      <c r="GV107" s="53"/>
      <c r="GW107" s="53"/>
      <c r="GX107" s="53"/>
      <c r="GY107" s="53"/>
      <c r="GZ107" s="53"/>
      <c r="HA107" s="53"/>
      <c r="HB107" s="53"/>
      <c r="HC107" s="53"/>
      <c r="HD107" s="53"/>
      <c r="HE107" s="53"/>
      <c r="HF107" s="53"/>
      <c r="HG107" s="53"/>
      <c r="HH107" s="53"/>
      <c r="HI107" s="53"/>
      <c r="HJ107" s="53"/>
      <c r="HK107" s="53"/>
      <c r="HL107" s="53"/>
      <c r="HM107" s="53"/>
      <c r="HN107" s="53"/>
      <c r="HO107" s="53"/>
      <c r="HP107" s="53"/>
      <c r="HQ107" s="53"/>
      <c r="HR107" s="53"/>
      <c r="HS107" s="53"/>
      <c r="HT107" s="53"/>
      <c r="HU107" s="53"/>
      <c r="HV107" s="53"/>
      <c r="HW107" s="53"/>
      <c r="HX107" s="53"/>
      <c r="HY107" s="53"/>
      <c r="HZ107" s="53"/>
      <c r="IA107" s="53"/>
      <c r="IB107" s="53"/>
      <c r="IC107" s="53"/>
      <c r="ID107" s="53"/>
      <c r="IE107" s="53"/>
      <c r="IF107" s="53"/>
      <c r="IG107" s="53"/>
      <c r="IH107" s="53"/>
      <c r="II107" s="53"/>
      <c r="IJ107" s="53"/>
      <c r="IK107" s="53"/>
      <c r="IL107" s="53"/>
      <c r="IM107" s="53"/>
      <c r="IN107" s="53"/>
      <c r="IO107" s="53"/>
      <c r="IP107" s="53"/>
      <c r="IQ107" s="53"/>
      <c r="IR107" s="53"/>
      <c r="IS107" s="53"/>
      <c r="IT107" s="53"/>
      <c r="IU107" s="53"/>
      <c r="IV107" s="53"/>
      <c r="IW107" s="53"/>
      <c r="IX107" s="53"/>
      <c r="IY107" s="53"/>
      <c r="IZ107" s="53"/>
      <c r="JA107" s="53"/>
      <c r="JB107" s="53"/>
      <c r="JC107" s="53"/>
      <c r="JD107" s="53"/>
      <c r="JE107" s="53"/>
      <c r="JF107" s="53"/>
      <c r="JG107" s="53"/>
      <c r="JH107" s="53"/>
      <c r="JI107" s="53"/>
      <c r="JJ107" s="53"/>
      <c r="JK107" s="53"/>
      <c r="JL107" s="53"/>
      <c r="JM107" s="53"/>
      <c r="JN107" s="53"/>
      <c r="JO107" s="53"/>
      <c r="JP107" s="53"/>
      <c r="JQ107" s="53"/>
      <c r="JR107" s="53"/>
      <c r="JS107" s="53"/>
      <c r="JT107" s="53"/>
      <c r="JU107" s="53"/>
      <c r="JV107" s="53"/>
      <c r="JW107" s="53"/>
      <c r="JX107" s="53"/>
      <c r="JY107" s="53"/>
      <c r="JZ107" s="53"/>
      <c r="KA107" s="53"/>
      <c r="KB107" s="53"/>
      <c r="KC107" s="53"/>
      <c r="KD107" s="53"/>
      <c r="KE107" s="53"/>
      <c r="KF107" s="53"/>
      <c r="KG107" s="53"/>
      <c r="KH107" s="53"/>
      <c r="KI107" s="53"/>
      <c r="KJ107" s="53"/>
      <c r="KK107" s="53"/>
      <c r="KL107" s="53"/>
      <c r="KM107" s="53"/>
      <c r="KN107" s="53"/>
      <c r="KO107" s="53"/>
      <c r="KP107" s="53"/>
      <c r="KQ107" s="53"/>
      <c r="KR107" s="53"/>
      <c r="KS107" s="53"/>
      <c r="KT107" s="53"/>
      <c r="KU107" s="53"/>
      <c r="KV107" s="53"/>
      <c r="KW107" s="53"/>
      <c r="KX107" s="53"/>
      <c r="KY107" s="53"/>
      <c r="KZ107" s="53"/>
      <c r="LA107" s="53"/>
      <c r="LB107" s="53"/>
      <c r="LC107" s="53"/>
      <c r="LD107" s="53"/>
      <c r="LE107" s="53"/>
      <c r="LF107" s="53"/>
      <c r="LG107" s="53"/>
      <c r="LH107" s="53"/>
      <c r="LI107" s="53"/>
      <c r="LJ107" s="53"/>
      <c r="LK107" s="53"/>
      <c r="LL107" s="53"/>
      <c r="LM107" s="53"/>
      <c r="LN107" s="53"/>
      <c r="LO107" s="53"/>
      <c r="LP107" s="53"/>
      <c r="LQ107" s="53"/>
      <c r="LR107" s="53"/>
      <c r="LS107" s="53"/>
      <c r="LT107" s="53"/>
      <c r="LU107" s="53"/>
      <c r="LV107" s="53"/>
      <c r="LW107" s="53"/>
      <c r="LX107" s="53"/>
      <c r="LY107" s="53"/>
      <c r="LZ107" s="53"/>
      <c r="MA107" s="53"/>
      <c r="MB107" s="53"/>
      <c r="MC107" s="53"/>
      <c r="MD107" s="53"/>
      <c r="ME107" s="53"/>
      <c r="MF107" s="53"/>
      <c r="MG107" s="53"/>
      <c r="MH107" s="53"/>
      <c r="MI107" s="53"/>
      <c r="MJ107" s="53"/>
      <c r="MK107" s="53"/>
      <c r="ML107" s="53"/>
      <c r="MM107" s="53"/>
      <c r="MN107" s="53"/>
      <c r="MO107" s="53"/>
      <c r="MP107" s="53"/>
      <c r="MQ107" s="53"/>
      <c r="MR107" s="53"/>
      <c r="MS107" s="53"/>
      <c r="MT107" s="53"/>
      <c r="MU107" s="53"/>
      <c r="MV107" s="53"/>
      <c r="MW107" s="53"/>
      <c r="MX107" s="53"/>
      <c r="MY107" s="53"/>
      <c r="MZ107" s="53"/>
      <c r="NA107" s="53"/>
      <c r="NB107" s="53"/>
      <c r="NC107" s="53"/>
      <c r="ND107" s="53"/>
      <c r="NE107" s="53"/>
      <c r="NF107" s="53"/>
      <c r="NG107" s="53"/>
      <c r="NH107" s="53"/>
      <c r="NI107" s="53"/>
      <c r="NJ107" s="53"/>
      <c r="NK107" s="53"/>
      <c r="NL107" s="53"/>
      <c r="NM107" s="53"/>
      <c r="NN107" s="53"/>
      <c r="NO107" s="53"/>
      <c r="NP107" s="53"/>
      <c r="NQ107" s="53"/>
      <c r="NR107" s="53"/>
      <c r="NS107" s="53"/>
      <c r="NT107" s="53"/>
      <c r="NU107" s="53"/>
      <c r="NV107" s="53"/>
      <c r="NW107" s="53"/>
      <c r="NX107" s="53"/>
      <c r="NY107" s="53"/>
      <c r="NZ107" s="53"/>
      <c r="OA107" s="53"/>
      <c r="OB107" s="53"/>
      <c r="OC107" s="53"/>
      <c r="OD107" s="53"/>
      <c r="OE107" s="53"/>
      <c r="OF107" s="53"/>
      <c r="OG107" s="53"/>
      <c r="OH107" s="53"/>
      <c r="OI107" s="53"/>
      <c r="OJ107" s="53"/>
      <c r="OK107" s="53"/>
      <c r="OL107" s="53"/>
      <c r="OM107" s="53"/>
      <c r="ON107" s="53"/>
      <c r="OO107" s="53"/>
      <c r="OP107" s="53"/>
      <c r="OQ107" s="53"/>
      <c r="OR107" s="53"/>
      <c r="OS107" s="53"/>
      <c r="OT107" s="53"/>
      <c r="OU107" s="53"/>
      <c r="OV107" s="53"/>
      <c r="OW107" s="53"/>
      <c r="OX107" s="53"/>
      <c r="OY107" s="53"/>
      <c r="OZ107" s="53"/>
      <c r="PA107" s="53"/>
      <c r="PB107" s="53"/>
      <c r="PC107" s="53"/>
      <c r="PD107" s="53"/>
      <c r="PE107" s="53"/>
      <c r="PF107" s="53"/>
      <c r="PG107" s="53"/>
      <c r="PH107" s="53"/>
      <c r="PI107" s="53"/>
      <c r="PJ107" s="53"/>
      <c r="PK107" s="53"/>
      <c r="PL107" s="53"/>
      <c r="PM107" s="53"/>
      <c r="PN107" s="53"/>
      <c r="PO107" s="53"/>
      <c r="PP107" s="53"/>
      <c r="PQ107" s="53"/>
      <c r="PR107" s="53"/>
      <c r="PS107" s="53"/>
      <c r="PT107" s="53"/>
      <c r="PU107" s="53"/>
      <c r="PV107" s="53"/>
      <c r="PW107" s="53"/>
      <c r="PX107" s="53"/>
      <c r="PY107" s="53"/>
      <c r="PZ107" s="53"/>
      <c r="QA107" s="53"/>
      <c r="QB107" s="53"/>
      <c r="QC107" s="53"/>
      <c r="QD107" s="53"/>
      <c r="QE107" s="53"/>
      <c r="QF107" s="53"/>
      <c r="QG107" s="53"/>
      <c r="QH107" s="53"/>
      <c r="QI107" s="53"/>
      <c r="QJ107" s="53"/>
      <c r="QK107" s="53"/>
      <c r="QL107" s="53"/>
      <c r="QM107" s="53"/>
      <c r="QN107" s="53"/>
      <c r="QO107" s="53"/>
      <c r="QP107" s="53"/>
      <c r="QQ107" s="53"/>
      <c r="QR107" s="53"/>
      <c r="QS107" s="53"/>
      <c r="QT107" s="53"/>
      <c r="QU107" s="53"/>
      <c r="QV107" s="53"/>
      <c r="QW107" s="53"/>
      <c r="QX107" s="53"/>
      <c r="QY107" s="53"/>
      <c r="QZ107" s="53"/>
      <c r="RA107" s="53"/>
      <c r="RB107" s="53"/>
      <c r="RC107" s="53"/>
      <c r="RD107" s="53"/>
      <c r="RE107" s="53"/>
      <c r="RF107" s="53"/>
      <c r="RG107" s="53"/>
      <c r="RH107" s="53"/>
      <c r="RI107" s="53"/>
      <c r="RJ107" s="53"/>
      <c r="RK107" s="53"/>
      <c r="RL107" s="53"/>
      <c r="RM107" s="53"/>
      <c r="RN107" s="53"/>
      <c r="RO107" s="53"/>
      <c r="RP107" s="53"/>
      <c r="RQ107" s="53"/>
      <c r="RR107" s="53"/>
      <c r="RS107" s="53"/>
      <c r="RT107" s="53"/>
      <c r="RU107" s="53"/>
      <c r="RV107" s="53"/>
      <c r="RW107" s="53"/>
      <c r="RX107" s="53"/>
      <c r="RY107" s="53"/>
      <c r="RZ107" s="53"/>
      <c r="SA107" s="53"/>
      <c r="SB107" s="53"/>
      <c r="SC107" s="53"/>
      <c r="SD107" s="53"/>
      <c r="SE107" s="53"/>
      <c r="SF107" s="53"/>
      <c r="SG107" s="53"/>
      <c r="SH107" s="53"/>
      <c r="SI107" s="53"/>
      <c r="SJ107" s="53"/>
      <c r="SK107" s="53"/>
      <c r="SL107" s="53"/>
      <c r="SM107" s="53"/>
      <c r="SN107" s="53"/>
      <c r="SO107" s="53"/>
      <c r="SP107" s="53"/>
      <c r="SQ107" s="53"/>
      <c r="SR107" s="53"/>
      <c r="SS107" s="53"/>
      <c r="ST107" s="53"/>
      <c r="SU107" s="53"/>
      <c r="SV107" s="53"/>
      <c r="SW107" s="53"/>
      <c r="SX107" s="53"/>
      <c r="SY107" s="53"/>
      <c r="SZ107" s="53"/>
      <c r="TA107" s="53"/>
      <c r="TB107" s="53"/>
      <c r="TC107" s="53"/>
      <c r="TD107" s="53"/>
      <c r="TE107" s="53"/>
      <c r="TF107" s="53"/>
      <c r="TG107" s="53"/>
      <c r="TH107" s="53"/>
      <c r="TI107" s="53"/>
      <c r="TJ107" s="53"/>
      <c r="TK107" s="53"/>
      <c r="TL107" s="53"/>
      <c r="TM107" s="53"/>
      <c r="TN107" s="53"/>
      <c r="TO107" s="53"/>
      <c r="TP107" s="53"/>
      <c r="TQ107" s="53"/>
      <c r="TR107" s="53"/>
      <c r="TS107" s="53"/>
      <c r="TT107" s="53"/>
      <c r="TU107" s="53"/>
      <c r="TV107" s="53"/>
      <c r="TW107" s="53"/>
      <c r="TX107" s="53"/>
      <c r="TY107" s="53"/>
      <c r="TZ107" s="53"/>
      <c r="UA107" s="53"/>
      <c r="UB107" s="53"/>
      <c r="UC107" s="53"/>
      <c r="UD107" s="53"/>
      <c r="UE107" s="53"/>
      <c r="UF107" s="53"/>
      <c r="UG107" s="53"/>
      <c r="UH107" s="53"/>
      <c r="UI107" s="53"/>
      <c r="UJ107" s="53"/>
      <c r="UK107" s="53"/>
      <c r="UL107" s="53"/>
      <c r="UM107" s="53"/>
      <c r="UN107" s="53"/>
      <c r="UO107" s="53"/>
      <c r="UP107" s="53"/>
      <c r="UQ107" s="53"/>
      <c r="UR107" s="53"/>
      <c r="US107" s="53"/>
      <c r="UT107" s="53"/>
      <c r="UU107" s="53"/>
      <c r="UV107" s="53"/>
      <c r="UW107" s="53"/>
      <c r="UX107" s="53"/>
      <c r="UY107" s="53"/>
      <c r="UZ107" s="53"/>
      <c r="VA107" s="53"/>
      <c r="VB107" s="53"/>
      <c r="VC107" s="53"/>
      <c r="VD107" s="53"/>
      <c r="VE107" s="53"/>
      <c r="VF107" s="53"/>
      <c r="VG107" s="53"/>
      <c r="VH107" s="53"/>
      <c r="VI107" s="53"/>
      <c r="VJ107" s="53"/>
      <c r="VK107" s="53"/>
      <c r="VL107" s="53"/>
      <c r="VM107" s="53"/>
      <c r="VN107" s="53"/>
      <c r="VO107" s="53"/>
      <c r="VP107" s="53"/>
      <c r="VQ107" s="53"/>
      <c r="VR107" s="53"/>
      <c r="VS107" s="53"/>
      <c r="VT107" s="53"/>
      <c r="VU107" s="53"/>
      <c r="VV107" s="53"/>
      <c r="VW107" s="53"/>
      <c r="VX107" s="53"/>
      <c r="VY107" s="53"/>
      <c r="VZ107" s="53"/>
      <c r="WA107" s="53"/>
      <c r="WB107" s="53"/>
      <c r="WC107" s="53"/>
      <c r="WD107" s="53"/>
      <c r="WE107" s="53"/>
      <c r="WF107" s="53"/>
      <c r="WG107" s="53"/>
      <c r="WH107" s="53"/>
      <c r="WI107" s="53"/>
      <c r="WJ107" s="53"/>
      <c r="WK107" s="53"/>
      <c r="WL107" s="53"/>
      <c r="WM107" s="53"/>
      <c r="WN107" s="53"/>
      <c r="WO107" s="53"/>
      <c r="WP107" s="53"/>
      <c r="WQ107" s="53"/>
      <c r="WR107" s="53"/>
      <c r="WS107" s="53"/>
      <c r="WT107" s="53"/>
      <c r="WU107" s="53"/>
      <c r="WV107" s="53"/>
      <c r="WW107" s="53"/>
      <c r="WX107" s="53"/>
      <c r="WY107" s="53"/>
      <c r="WZ107" s="53"/>
      <c r="XA107" s="53"/>
      <c r="XB107" s="53"/>
      <c r="XC107" s="53"/>
      <c r="XD107" s="53"/>
      <c r="XE107" s="53"/>
      <c r="XF107" s="53"/>
      <c r="XG107" s="53"/>
      <c r="XH107" s="53"/>
      <c r="XI107" s="53"/>
      <c r="XJ107" s="53"/>
      <c r="XK107" s="53"/>
      <c r="XL107" s="53"/>
      <c r="XM107" s="53"/>
      <c r="XN107" s="53"/>
      <c r="XO107" s="53"/>
      <c r="XP107" s="53"/>
      <c r="XQ107" s="53"/>
      <c r="XR107" s="53"/>
      <c r="XS107" s="53"/>
      <c r="XT107" s="53"/>
      <c r="XU107" s="53"/>
      <c r="XV107" s="53"/>
      <c r="XW107" s="53"/>
      <c r="XX107" s="53"/>
      <c r="XY107" s="53"/>
      <c r="XZ107" s="53"/>
      <c r="YA107" s="53"/>
      <c r="YB107" s="53"/>
      <c r="YC107" s="53"/>
      <c r="YD107" s="53"/>
      <c r="YE107" s="53"/>
      <c r="YF107" s="53"/>
      <c r="YG107" s="53"/>
      <c r="YH107" s="53"/>
      <c r="YI107" s="53"/>
      <c r="YJ107" s="53"/>
      <c r="YK107" s="53"/>
      <c r="YL107" s="53"/>
      <c r="YM107" s="53"/>
      <c r="YN107" s="53"/>
      <c r="YO107" s="53"/>
      <c r="YP107" s="53"/>
      <c r="YQ107" s="53"/>
      <c r="YR107" s="53"/>
      <c r="YS107" s="53"/>
      <c r="YT107" s="53"/>
      <c r="YU107" s="53"/>
      <c r="YV107" s="53"/>
      <c r="YW107" s="53"/>
      <c r="YX107" s="53"/>
      <c r="YY107" s="53"/>
      <c r="YZ107" s="53"/>
      <c r="ZA107" s="53"/>
      <c r="ZB107" s="53"/>
      <c r="ZC107" s="53"/>
      <c r="ZD107" s="53"/>
    </row>
    <row r="108" spans="1:680" s="61" customFormat="1" x14ac:dyDescent="0.2">
      <c r="A108" s="30">
        <v>333</v>
      </c>
      <c r="B108" s="351" t="s">
        <v>38</v>
      </c>
      <c r="C108" s="92">
        <v>2018</v>
      </c>
      <c r="D108" s="351" t="s">
        <v>1304</v>
      </c>
      <c r="E108" s="274" t="s">
        <v>1299</v>
      </c>
      <c r="F108" s="81" t="s">
        <v>39</v>
      </c>
      <c r="G108" s="30" t="s">
        <v>61</v>
      </c>
      <c r="H108" s="30" t="s">
        <v>61</v>
      </c>
      <c r="I108" s="30" t="s">
        <v>61</v>
      </c>
      <c r="J108" s="30" t="s">
        <v>61</v>
      </c>
      <c r="K108" s="30" t="s">
        <v>61</v>
      </c>
      <c r="L108" s="30" t="s">
        <v>61</v>
      </c>
      <c r="M108" s="30" t="s">
        <v>61</v>
      </c>
      <c r="N108" s="30" t="s">
        <v>61</v>
      </c>
      <c r="O108" s="30" t="s">
        <v>61</v>
      </c>
      <c r="P108" s="30" t="s">
        <v>61</v>
      </c>
      <c r="Q108" s="30" t="s">
        <v>61</v>
      </c>
      <c r="R108" s="30" t="s">
        <v>61</v>
      </c>
      <c r="S108" s="351" t="s">
        <v>61</v>
      </c>
      <c r="T108" s="351" t="s">
        <v>61</v>
      </c>
      <c r="U108" s="351" t="s">
        <v>61</v>
      </c>
      <c r="V108" s="354" t="s">
        <v>61</v>
      </c>
      <c r="W108" s="354" t="s">
        <v>61</v>
      </c>
      <c r="X108" s="354" t="s">
        <v>61</v>
      </c>
      <c r="Y108" s="354" t="s">
        <v>61</v>
      </c>
      <c r="Z108" s="354" t="s">
        <v>59</v>
      </c>
      <c r="AA108" s="30" t="s">
        <v>59</v>
      </c>
      <c r="AB108" s="3" t="s">
        <v>59</v>
      </c>
      <c r="AC108" s="52"/>
      <c r="AD108" s="351" t="s">
        <v>59</v>
      </c>
      <c r="AE108" s="351" t="s">
        <v>59</v>
      </c>
      <c r="AF108" s="351" t="s">
        <v>59</v>
      </c>
      <c r="AG108" s="351" t="s">
        <v>59</v>
      </c>
      <c r="AH108" s="351" t="s">
        <v>59</v>
      </c>
      <c r="AI108" s="351" t="s">
        <v>59</v>
      </c>
      <c r="AJ108" s="351" t="s">
        <v>58</v>
      </c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E108" s="56"/>
      <c r="FF108" s="56"/>
      <c r="FG108" s="56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56"/>
      <c r="GV108" s="56"/>
      <c r="GW108" s="56"/>
      <c r="GX108" s="56"/>
      <c r="GY108" s="56"/>
      <c r="GZ108" s="56"/>
      <c r="HA108" s="56"/>
      <c r="HB108" s="56"/>
      <c r="HC108" s="56"/>
      <c r="HD108" s="56"/>
      <c r="HE108" s="56"/>
      <c r="HF108" s="56"/>
      <c r="HG108" s="56"/>
      <c r="HH108" s="56"/>
      <c r="HI108" s="56"/>
      <c r="HJ108" s="56"/>
      <c r="HK108" s="56"/>
      <c r="HL108" s="56"/>
      <c r="HM108" s="56"/>
      <c r="HN108" s="56"/>
      <c r="HO108" s="56"/>
      <c r="HP108" s="56"/>
      <c r="HQ108" s="56"/>
      <c r="HR108" s="56"/>
      <c r="HS108" s="56"/>
      <c r="HT108" s="56"/>
      <c r="HU108" s="56"/>
      <c r="HV108" s="56"/>
      <c r="HW108" s="56"/>
      <c r="HX108" s="56"/>
      <c r="HY108" s="56"/>
      <c r="HZ108" s="56"/>
      <c r="IA108" s="56"/>
      <c r="IB108" s="56"/>
      <c r="IC108" s="56"/>
      <c r="ID108" s="56"/>
      <c r="IE108" s="56"/>
      <c r="IF108" s="56"/>
      <c r="IG108" s="56"/>
      <c r="IH108" s="56"/>
      <c r="II108" s="56"/>
      <c r="IJ108" s="56"/>
      <c r="IK108" s="56"/>
      <c r="IL108" s="56"/>
      <c r="IM108" s="56"/>
      <c r="IN108" s="56"/>
      <c r="IO108" s="56"/>
      <c r="IP108" s="56"/>
      <c r="IQ108" s="56"/>
      <c r="IR108" s="56"/>
      <c r="IS108" s="56"/>
      <c r="IT108" s="56"/>
      <c r="IU108" s="56"/>
      <c r="IV108" s="56"/>
      <c r="IW108" s="56"/>
      <c r="IX108" s="56"/>
      <c r="IY108" s="56"/>
      <c r="IZ108" s="56"/>
      <c r="JA108" s="56"/>
      <c r="JB108" s="56"/>
      <c r="JC108" s="56"/>
      <c r="JD108" s="56"/>
      <c r="JE108" s="56"/>
      <c r="JF108" s="56"/>
      <c r="JG108" s="56"/>
      <c r="JH108" s="56"/>
      <c r="JI108" s="56"/>
      <c r="JJ108" s="56"/>
      <c r="JK108" s="56"/>
      <c r="JL108" s="56"/>
      <c r="JM108" s="56"/>
      <c r="JN108" s="56"/>
      <c r="JO108" s="56"/>
      <c r="JP108" s="56"/>
      <c r="JQ108" s="56"/>
      <c r="JR108" s="56"/>
      <c r="JS108" s="56"/>
      <c r="JT108" s="56"/>
      <c r="JU108" s="56"/>
      <c r="JV108" s="56"/>
      <c r="JW108" s="56"/>
      <c r="JX108" s="56"/>
      <c r="JY108" s="56"/>
      <c r="JZ108" s="56"/>
      <c r="KA108" s="56"/>
      <c r="KB108" s="56"/>
      <c r="KC108" s="56"/>
      <c r="KD108" s="56"/>
      <c r="KE108" s="56"/>
      <c r="KF108" s="56"/>
      <c r="KG108" s="56"/>
      <c r="KH108" s="56"/>
      <c r="KI108" s="56"/>
      <c r="KJ108" s="56"/>
      <c r="KK108" s="56"/>
      <c r="KL108" s="56"/>
      <c r="KM108" s="56"/>
      <c r="KN108" s="56"/>
      <c r="KO108" s="56"/>
      <c r="KP108" s="56"/>
      <c r="KQ108" s="56"/>
      <c r="KR108" s="56"/>
      <c r="KS108" s="56"/>
      <c r="KT108" s="56"/>
      <c r="KU108" s="56"/>
      <c r="KV108" s="56"/>
      <c r="KW108" s="56"/>
      <c r="KX108" s="56"/>
      <c r="KY108" s="56"/>
      <c r="KZ108" s="56"/>
      <c r="LA108" s="56"/>
      <c r="LB108" s="56"/>
      <c r="LC108" s="56"/>
      <c r="LD108" s="56"/>
      <c r="LE108" s="56"/>
      <c r="LF108" s="56"/>
      <c r="LG108" s="56"/>
      <c r="LH108" s="56"/>
      <c r="LI108" s="56"/>
      <c r="LJ108" s="56"/>
      <c r="LK108" s="56"/>
      <c r="LL108" s="56"/>
      <c r="LM108" s="56"/>
      <c r="LN108" s="56"/>
      <c r="LO108" s="56"/>
      <c r="LP108" s="56"/>
      <c r="LQ108" s="56"/>
      <c r="LR108" s="56"/>
      <c r="LS108" s="56"/>
      <c r="LT108" s="56"/>
      <c r="LU108" s="56"/>
      <c r="LV108" s="56"/>
      <c r="LW108" s="56"/>
      <c r="LX108" s="56"/>
      <c r="LY108" s="56"/>
      <c r="LZ108" s="56"/>
      <c r="MA108" s="56"/>
      <c r="MB108" s="56"/>
      <c r="MC108" s="56"/>
      <c r="MD108" s="56"/>
      <c r="ME108" s="56"/>
      <c r="MF108" s="56"/>
      <c r="MG108" s="56"/>
      <c r="MH108" s="56"/>
      <c r="MI108" s="56"/>
      <c r="MJ108" s="56"/>
      <c r="MK108" s="56"/>
      <c r="ML108" s="56"/>
      <c r="MM108" s="56"/>
      <c r="MN108" s="56"/>
      <c r="MO108" s="56"/>
      <c r="MP108" s="56"/>
      <c r="MQ108" s="56"/>
      <c r="MR108" s="56"/>
      <c r="MS108" s="56"/>
      <c r="MT108" s="56"/>
      <c r="MU108" s="56"/>
      <c r="MV108" s="56"/>
      <c r="MW108" s="56"/>
      <c r="MX108" s="56"/>
      <c r="MY108" s="56"/>
      <c r="MZ108" s="56"/>
      <c r="NA108" s="56"/>
      <c r="NB108" s="56"/>
      <c r="NC108" s="56"/>
      <c r="ND108" s="56"/>
      <c r="NE108" s="56"/>
      <c r="NF108" s="56"/>
      <c r="NG108" s="56"/>
      <c r="NH108" s="56"/>
      <c r="NI108" s="56"/>
      <c r="NJ108" s="56"/>
      <c r="NK108" s="56"/>
      <c r="NL108" s="56"/>
      <c r="NM108" s="56"/>
      <c r="NN108" s="56"/>
      <c r="NO108" s="56"/>
      <c r="NP108" s="56"/>
      <c r="NQ108" s="56"/>
      <c r="NR108" s="56"/>
      <c r="NS108" s="56"/>
      <c r="NT108" s="56"/>
      <c r="NU108" s="56"/>
      <c r="NV108" s="56"/>
      <c r="NW108" s="56"/>
      <c r="NX108" s="56"/>
      <c r="NY108" s="56"/>
      <c r="NZ108" s="56"/>
      <c r="OA108" s="56"/>
      <c r="OB108" s="56"/>
      <c r="OC108" s="56"/>
      <c r="OD108" s="56"/>
      <c r="OE108" s="56"/>
      <c r="OF108" s="56"/>
      <c r="OG108" s="56"/>
      <c r="OH108" s="56"/>
      <c r="OI108" s="56"/>
      <c r="OJ108" s="56"/>
      <c r="OK108" s="56"/>
      <c r="OL108" s="56"/>
      <c r="OM108" s="56"/>
      <c r="ON108" s="56"/>
      <c r="OO108" s="56"/>
      <c r="OP108" s="56"/>
      <c r="OQ108" s="56"/>
      <c r="OR108" s="56"/>
      <c r="OS108" s="56"/>
      <c r="OT108" s="56"/>
      <c r="OU108" s="56"/>
      <c r="OV108" s="56"/>
      <c r="OW108" s="56"/>
      <c r="OX108" s="56"/>
      <c r="OY108" s="56"/>
      <c r="OZ108" s="56"/>
      <c r="PA108" s="56"/>
      <c r="PB108" s="56"/>
      <c r="PC108" s="56"/>
      <c r="PD108" s="56"/>
      <c r="PE108" s="56"/>
      <c r="PF108" s="56"/>
      <c r="PG108" s="56"/>
      <c r="PH108" s="56"/>
      <c r="PI108" s="56"/>
      <c r="PJ108" s="56"/>
      <c r="PK108" s="56"/>
      <c r="PL108" s="56"/>
      <c r="PM108" s="56"/>
      <c r="PN108" s="56"/>
      <c r="PO108" s="56"/>
      <c r="PP108" s="56"/>
      <c r="PQ108" s="56"/>
      <c r="PR108" s="56"/>
      <c r="PS108" s="56"/>
      <c r="PT108" s="56"/>
      <c r="PU108" s="56"/>
      <c r="PV108" s="56"/>
      <c r="PW108" s="56"/>
      <c r="PX108" s="56"/>
      <c r="PY108" s="56"/>
      <c r="PZ108" s="56"/>
      <c r="QA108" s="56"/>
      <c r="QB108" s="56"/>
      <c r="QC108" s="56"/>
      <c r="QD108" s="56"/>
      <c r="QE108" s="56"/>
      <c r="QF108" s="56"/>
      <c r="QG108" s="56"/>
      <c r="QH108" s="56"/>
      <c r="QI108" s="56"/>
      <c r="QJ108" s="56"/>
      <c r="QK108" s="56"/>
      <c r="QL108" s="56"/>
      <c r="QM108" s="56"/>
      <c r="QN108" s="56"/>
      <c r="QO108" s="56"/>
      <c r="QP108" s="56"/>
      <c r="QQ108" s="56"/>
      <c r="QR108" s="56"/>
      <c r="QS108" s="56"/>
      <c r="QT108" s="56"/>
      <c r="QU108" s="56"/>
      <c r="QV108" s="56"/>
      <c r="QW108" s="56"/>
      <c r="QX108" s="56"/>
      <c r="QY108" s="56"/>
      <c r="QZ108" s="56"/>
      <c r="RA108" s="56"/>
      <c r="RB108" s="56"/>
      <c r="RC108" s="56"/>
      <c r="RD108" s="56"/>
      <c r="RE108" s="56"/>
      <c r="RF108" s="56"/>
      <c r="RG108" s="56"/>
      <c r="RH108" s="56"/>
      <c r="RI108" s="56"/>
      <c r="RJ108" s="56"/>
      <c r="RK108" s="56"/>
      <c r="RL108" s="56"/>
      <c r="RM108" s="56"/>
      <c r="RN108" s="56"/>
      <c r="RO108" s="56"/>
      <c r="RP108" s="56"/>
      <c r="RQ108" s="56"/>
      <c r="RR108" s="56"/>
      <c r="RS108" s="56"/>
      <c r="RT108" s="56"/>
      <c r="RU108" s="56"/>
      <c r="RV108" s="56"/>
      <c r="RW108" s="56"/>
      <c r="RX108" s="56"/>
      <c r="RY108" s="56"/>
      <c r="RZ108" s="56"/>
      <c r="SA108" s="56"/>
      <c r="SB108" s="56"/>
      <c r="SC108" s="56"/>
      <c r="SD108" s="56"/>
      <c r="SE108" s="56"/>
      <c r="SF108" s="56"/>
      <c r="SG108" s="56"/>
      <c r="SH108" s="56"/>
      <c r="SI108" s="56"/>
      <c r="SJ108" s="56"/>
      <c r="SK108" s="56"/>
      <c r="SL108" s="56"/>
      <c r="SM108" s="56"/>
      <c r="SN108" s="56"/>
      <c r="SO108" s="56"/>
      <c r="SP108" s="56"/>
      <c r="SQ108" s="56"/>
      <c r="SR108" s="56"/>
      <c r="SS108" s="56"/>
      <c r="ST108" s="56"/>
      <c r="SU108" s="56"/>
      <c r="SV108" s="56"/>
      <c r="SW108" s="56"/>
      <c r="SX108" s="56"/>
      <c r="SY108" s="56"/>
      <c r="SZ108" s="56"/>
      <c r="TA108" s="56"/>
      <c r="TB108" s="56"/>
      <c r="TC108" s="56"/>
      <c r="TD108" s="56"/>
      <c r="TE108" s="56"/>
      <c r="TF108" s="56"/>
      <c r="TG108" s="56"/>
      <c r="TH108" s="56"/>
      <c r="TI108" s="56"/>
      <c r="TJ108" s="56"/>
      <c r="TK108" s="56"/>
      <c r="TL108" s="56"/>
      <c r="TM108" s="56"/>
      <c r="TN108" s="56"/>
      <c r="TO108" s="56"/>
      <c r="TP108" s="56"/>
      <c r="TQ108" s="56"/>
      <c r="TR108" s="56"/>
      <c r="TS108" s="56"/>
      <c r="TT108" s="56"/>
      <c r="TU108" s="56"/>
      <c r="TV108" s="56"/>
      <c r="TW108" s="56"/>
      <c r="TX108" s="56"/>
      <c r="TY108" s="56"/>
      <c r="TZ108" s="56"/>
      <c r="UA108" s="56"/>
      <c r="UB108" s="56"/>
      <c r="UC108" s="56"/>
      <c r="UD108" s="56"/>
      <c r="UE108" s="56"/>
      <c r="UF108" s="56"/>
      <c r="UG108" s="56"/>
      <c r="UH108" s="56"/>
      <c r="UI108" s="56"/>
      <c r="UJ108" s="56"/>
      <c r="UK108" s="56"/>
      <c r="UL108" s="56"/>
      <c r="UM108" s="56"/>
      <c r="UN108" s="56"/>
      <c r="UO108" s="56"/>
      <c r="UP108" s="56"/>
      <c r="UQ108" s="56"/>
      <c r="UR108" s="56"/>
      <c r="US108" s="56"/>
      <c r="UT108" s="56"/>
      <c r="UU108" s="56"/>
      <c r="UV108" s="56"/>
      <c r="UW108" s="56"/>
      <c r="UX108" s="56"/>
      <c r="UY108" s="56"/>
      <c r="UZ108" s="56"/>
      <c r="VA108" s="56"/>
      <c r="VB108" s="56"/>
      <c r="VC108" s="56"/>
      <c r="VD108" s="56"/>
      <c r="VE108" s="56"/>
      <c r="VF108" s="56"/>
      <c r="VG108" s="56"/>
      <c r="VH108" s="56"/>
      <c r="VI108" s="56"/>
      <c r="VJ108" s="56"/>
      <c r="VK108" s="56"/>
      <c r="VL108" s="56"/>
      <c r="VM108" s="56"/>
      <c r="VN108" s="56"/>
      <c r="VO108" s="56"/>
      <c r="VP108" s="56"/>
      <c r="VQ108" s="56"/>
      <c r="VR108" s="56"/>
      <c r="VS108" s="56"/>
      <c r="VT108" s="56"/>
      <c r="VU108" s="56"/>
      <c r="VV108" s="56"/>
      <c r="VW108" s="56"/>
      <c r="VX108" s="56"/>
      <c r="VY108" s="56"/>
      <c r="VZ108" s="56"/>
      <c r="WA108" s="56"/>
      <c r="WB108" s="56"/>
      <c r="WC108" s="56"/>
      <c r="WD108" s="56"/>
      <c r="WE108" s="56"/>
      <c r="WF108" s="56"/>
      <c r="WG108" s="56"/>
      <c r="WH108" s="56"/>
      <c r="WI108" s="56"/>
      <c r="WJ108" s="56"/>
      <c r="WK108" s="56"/>
      <c r="WL108" s="56"/>
      <c r="WM108" s="56"/>
      <c r="WN108" s="56"/>
      <c r="WO108" s="56"/>
      <c r="WP108" s="56"/>
      <c r="WQ108" s="56"/>
      <c r="WR108" s="56"/>
      <c r="WS108" s="56"/>
      <c r="WT108" s="56"/>
      <c r="WU108" s="56"/>
      <c r="WV108" s="56"/>
      <c r="WW108" s="56"/>
      <c r="WX108" s="56"/>
      <c r="WY108" s="56"/>
      <c r="WZ108" s="56"/>
      <c r="XA108" s="56"/>
      <c r="XB108" s="56"/>
      <c r="XC108" s="56"/>
      <c r="XD108" s="56"/>
      <c r="XE108" s="56"/>
      <c r="XF108" s="56"/>
      <c r="XG108" s="56"/>
      <c r="XH108" s="56"/>
      <c r="XI108" s="56"/>
      <c r="XJ108" s="56"/>
      <c r="XK108" s="56"/>
      <c r="XL108" s="56"/>
      <c r="XM108" s="56"/>
      <c r="XN108" s="56"/>
      <c r="XO108" s="56"/>
      <c r="XP108" s="56"/>
      <c r="XQ108" s="56"/>
      <c r="XR108" s="56"/>
      <c r="XS108" s="56"/>
      <c r="XT108" s="56"/>
      <c r="XU108" s="56"/>
      <c r="XV108" s="56"/>
      <c r="XW108" s="56"/>
      <c r="XX108" s="56"/>
      <c r="XY108" s="56"/>
      <c r="XZ108" s="56"/>
      <c r="YA108" s="56"/>
      <c r="YB108" s="56"/>
      <c r="YC108" s="56"/>
      <c r="YD108" s="56"/>
      <c r="YE108" s="56"/>
      <c r="YF108" s="56"/>
      <c r="YG108" s="56"/>
      <c r="YH108" s="56"/>
      <c r="YI108" s="56"/>
      <c r="YJ108" s="56"/>
      <c r="YK108" s="56"/>
      <c r="YL108" s="56"/>
      <c r="YM108" s="56"/>
      <c r="YN108" s="56"/>
      <c r="YO108" s="56"/>
      <c r="YP108" s="56"/>
      <c r="YQ108" s="56"/>
      <c r="YR108" s="56"/>
      <c r="YS108" s="56"/>
      <c r="YT108" s="56"/>
      <c r="YU108" s="56"/>
      <c r="YV108" s="56"/>
      <c r="YW108" s="56"/>
      <c r="YX108" s="56"/>
      <c r="YY108" s="56"/>
      <c r="YZ108" s="56"/>
      <c r="ZA108" s="56"/>
      <c r="ZB108" s="56"/>
      <c r="ZC108" s="56"/>
      <c r="ZD108" s="56"/>
    </row>
    <row r="109" spans="1:680" x14ac:dyDescent="0.2">
      <c r="A109" s="32"/>
      <c r="B109" s="32"/>
      <c r="C109" s="103"/>
      <c r="D109" s="32"/>
      <c r="E109" s="32"/>
      <c r="F109" s="34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60"/>
      <c r="R109" s="60"/>
      <c r="S109" s="60"/>
      <c r="T109" s="60"/>
      <c r="U109" s="60"/>
      <c r="V109" s="37"/>
      <c r="W109" s="60"/>
      <c r="X109" s="60"/>
      <c r="Y109" s="60"/>
      <c r="Z109" s="60"/>
      <c r="AA109" s="60"/>
      <c r="AB109" s="282"/>
      <c r="AC109" s="60"/>
      <c r="AD109" s="60"/>
      <c r="AE109" s="60"/>
      <c r="AF109" s="60"/>
      <c r="AG109" s="60"/>
      <c r="AH109" s="281"/>
      <c r="AI109" s="281"/>
      <c r="AJ109" s="234"/>
    </row>
    <row r="110" spans="1:680" x14ac:dyDescent="0.2">
      <c r="A110" s="46"/>
      <c r="B110" s="46"/>
      <c r="C110" s="283"/>
      <c r="D110" s="46"/>
      <c r="E110" s="46"/>
      <c r="F110" s="65"/>
      <c r="G110" s="286"/>
      <c r="H110" s="286"/>
      <c r="I110" s="46"/>
      <c r="J110" s="46"/>
      <c r="K110" s="46"/>
      <c r="L110" s="46"/>
      <c r="M110" s="46"/>
      <c r="N110" s="46"/>
      <c r="O110" s="46"/>
      <c r="P110" s="46"/>
      <c r="Q110" s="51"/>
      <c r="R110" s="51"/>
      <c r="S110" s="51"/>
      <c r="T110" s="51"/>
      <c r="U110" s="51"/>
      <c r="V110" s="49"/>
      <c r="W110" s="51"/>
      <c r="X110" s="51"/>
      <c r="Y110" s="51"/>
      <c r="Z110" s="51"/>
      <c r="AA110" s="51"/>
      <c r="AB110" s="287"/>
      <c r="AC110" s="51"/>
      <c r="AD110" s="51"/>
      <c r="AE110" s="51"/>
      <c r="AF110" s="51"/>
      <c r="AG110" s="51"/>
      <c r="AH110" s="212"/>
      <c r="AI110" s="212"/>
      <c r="AJ110" s="88"/>
    </row>
    <row r="111" spans="1:680" s="299" customFormat="1" x14ac:dyDescent="0.2">
      <c r="A111" s="296"/>
      <c r="B111" s="296"/>
      <c r="C111" s="70"/>
      <c r="D111" s="296"/>
      <c r="E111" s="296"/>
      <c r="F111" s="297"/>
      <c r="G111" s="298"/>
      <c r="H111" s="298"/>
      <c r="I111" s="296"/>
      <c r="J111" s="296"/>
      <c r="K111" s="296"/>
      <c r="L111" s="296"/>
      <c r="M111" s="296"/>
      <c r="N111" s="296"/>
      <c r="O111" s="296"/>
      <c r="P111" s="296"/>
      <c r="V111" s="19"/>
      <c r="AB111" s="280"/>
      <c r="AH111" s="300"/>
      <c r="AI111" s="300"/>
      <c r="AJ111" s="270"/>
    </row>
    <row r="112" spans="1:680" x14ac:dyDescent="0.2">
      <c r="A112" s="288"/>
      <c r="B112" s="288"/>
      <c r="C112" s="289" t="s">
        <v>1132</v>
      </c>
      <c r="D112" s="290"/>
      <c r="E112" s="29">
        <f>COUNTIF(D4:D108,"Primary")</f>
        <v>69</v>
      </c>
      <c r="F112" s="291"/>
      <c r="G112" s="292"/>
      <c r="H112" s="292"/>
      <c r="I112" s="29"/>
      <c r="J112" s="293" t="s">
        <v>1134</v>
      </c>
      <c r="K112" s="29">
        <f>COUNTIF(K4:K108,"M")</f>
        <v>35</v>
      </c>
      <c r="L112" s="29">
        <f>COUNTIF(L4:L108,"M")</f>
        <v>42</v>
      </c>
      <c r="M112" s="29">
        <f>COUNTIF(M4:M108,"wt")</f>
        <v>11</v>
      </c>
      <c r="N112" s="288"/>
      <c r="O112" s="288"/>
      <c r="P112" s="288"/>
      <c r="Q112" s="290"/>
      <c r="R112" s="290"/>
      <c r="S112" s="290"/>
      <c r="T112" s="290"/>
      <c r="U112" s="290"/>
      <c r="V112" s="294"/>
      <c r="W112" s="290"/>
      <c r="X112" s="290"/>
      <c r="Y112" s="290"/>
      <c r="Z112" s="290"/>
      <c r="AA112" s="290"/>
      <c r="AB112" s="295"/>
      <c r="AC112" s="290"/>
      <c r="AD112" s="290"/>
      <c r="AE112" s="290"/>
      <c r="AF112" s="290"/>
      <c r="AG112" s="290"/>
      <c r="AH112" s="290"/>
      <c r="AI112" s="288"/>
      <c r="AJ112" s="290"/>
    </row>
    <row r="113" spans="1:36" x14ac:dyDescent="0.2">
      <c r="A113" s="32">
        <f>COUNTA(A4:A108)</f>
        <v>105</v>
      </c>
      <c r="B113" s="32"/>
      <c r="C113" s="103" t="s">
        <v>1130</v>
      </c>
      <c r="D113" s="60"/>
      <c r="E113" s="30">
        <f>COUNTIF(D5:D108,"1")</f>
        <v>0</v>
      </c>
      <c r="F113" s="106"/>
      <c r="G113" s="284"/>
      <c r="H113" s="284"/>
      <c r="I113" s="32"/>
      <c r="J113" s="285" t="s">
        <v>1135</v>
      </c>
      <c r="K113" s="32">
        <f>COUNTIF(K4:K108,"U")</f>
        <v>43</v>
      </c>
      <c r="L113" s="32">
        <f>COUNTIF(L4:L108,"U")</f>
        <v>28</v>
      </c>
      <c r="M113" s="32">
        <f>COUNTIF(M4:M94,"U")</f>
        <v>0</v>
      </c>
      <c r="N113" s="32"/>
      <c r="O113" s="32"/>
      <c r="P113" s="32"/>
      <c r="Q113" s="60"/>
      <c r="R113" s="60"/>
      <c r="S113" s="60"/>
      <c r="T113" s="60"/>
      <c r="U113" s="60"/>
      <c r="V113" s="37"/>
      <c r="W113" s="60"/>
      <c r="X113" s="60"/>
      <c r="Y113" s="60"/>
      <c r="Z113" s="60"/>
      <c r="AA113" s="60"/>
      <c r="AB113" s="282"/>
      <c r="AC113" s="60"/>
      <c r="AD113" s="60"/>
      <c r="AE113" s="60"/>
      <c r="AF113" s="60"/>
      <c r="AG113" s="60"/>
      <c r="AH113" s="60"/>
      <c r="AI113" s="32"/>
      <c r="AJ113" s="60"/>
    </row>
    <row r="114" spans="1:36" x14ac:dyDescent="0.2">
      <c r="C114" s="70" t="s">
        <v>1131</v>
      </c>
      <c r="D114" s="18"/>
      <c r="E114" s="265">
        <f>COUNTIF(D4:D108,"Recurrence")</f>
        <v>27</v>
      </c>
      <c r="J114" s="211" t="s">
        <v>1514</v>
      </c>
      <c r="L114" s="32">
        <f>COUNTIF(L4:L109,"Indeterminate")</f>
        <v>7</v>
      </c>
      <c r="AB114" s="280"/>
    </row>
    <row r="115" spans="1:36" x14ac:dyDescent="0.2">
      <c r="C115" s="70" t="s">
        <v>1321</v>
      </c>
      <c r="D115" s="18"/>
      <c r="E115" s="265">
        <f>COUNTIF(D4:D108,"Recurrence/progression")</f>
        <v>7</v>
      </c>
      <c r="K115" s="17">
        <f>SUM(K112:K113)</f>
        <v>78</v>
      </c>
      <c r="L115" s="17">
        <f>SUM(L112:L114)</f>
        <v>77</v>
      </c>
      <c r="AB115" s="280"/>
    </row>
    <row r="116" spans="1:36" x14ac:dyDescent="0.2">
      <c r="C116" s="211" t="s">
        <v>1322</v>
      </c>
      <c r="E116" s="265">
        <f>COUNTIF(D4:D108,"Recurrence (contralateral hemisphere)")</f>
        <v>2</v>
      </c>
      <c r="AB116" s="280"/>
    </row>
    <row r="117" spans="1:36" x14ac:dyDescent="0.2">
      <c r="C117" s="70" t="s">
        <v>1133</v>
      </c>
      <c r="E117" s="17">
        <f>SUM(E112:E116)</f>
        <v>105</v>
      </c>
      <c r="AB117" s="280"/>
    </row>
    <row r="118" spans="1:36" x14ac:dyDescent="0.2">
      <c r="AB118" s="280"/>
    </row>
    <row r="119" spans="1:36" x14ac:dyDescent="0.2">
      <c r="AB119" s="280"/>
    </row>
    <row r="120" spans="1:36" x14ac:dyDescent="0.2">
      <c r="AB120" s="280"/>
    </row>
    <row r="121" spans="1:36" x14ac:dyDescent="0.2">
      <c r="AB121" s="280"/>
    </row>
    <row r="122" spans="1:36" x14ac:dyDescent="0.2">
      <c r="AB122" s="280"/>
    </row>
    <row r="123" spans="1:36" x14ac:dyDescent="0.2">
      <c r="AB123" s="280"/>
    </row>
    <row r="124" spans="1:36" x14ac:dyDescent="0.2">
      <c r="AB124" s="280"/>
    </row>
    <row r="125" spans="1:36" x14ac:dyDescent="0.2">
      <c r="AB125" s="280"/>
    </row>
    <row r="126" spans="1:36" x14ac:dyDescent="0.2">
      <c r="AB126" s="280"/>
    </row>
    <row r="127" spans="1:36" x14ac:dyDescent="0.2">
      <c r="AB127" s="280"/>
    </row>
    <row r="128" spans="1:36" x14ac:dyDescent="0.2">
      <c r="AB128" s="280"/>
    </row>
    <row r="129" spans="28:28" x14ac:dyDescent="0.2">
      <c r="AB129" s="280"/>
    </row>
    <row r="130" spans="28:28" x14ac:dyDescent="0.2">
      <c r="AB130" s="280"/>
    </row>
    <row r="131" spans="28:28" x14ac:dyDescent="0.2">
      <c r="AB131" s="280"/>
    </row>
    <row r="132" spans="28:28" x14ac:dyDescent="0.2">
      <c r="AB132" s="280"/>
    </row>
    <row r="133" spans="28:28" x14ac:dyDescent="0.2">
      <c r="AB133" s="280"/>
    </row>
    <row r="134" spans="28:28" x14ac:dyDescent="0.2">
      <c r="AB134" s="280"/>
    </row>
    <row r="135" spans="28:28" x14ac:dyDescent="0.2">
      <c r="AB135" s="280"/>
    </row>
    <row r="136" spans="28:28" x14ac:dyDescent="0.2">
      <c r="AB136" s="280"/>
    </row>
    <row r="137" spans="28:28" x14ac:dyDescent="0.2">
      <c r="AB137" s="280"/>
    </row>
    <row r="138" spans="28:28" x14ac:dyDescent="0.2">
      <c r="AB138" s="280"/>
    </row>
  </sheetData>
  <autoFilter ref="A3:AK102"/>
  <mergeCells count="3">
    <mergeCell ref="M2:O2"/>
    <mergeCell ref="V2:X2"/>
    <mergeCell ref="I2:J2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Normal="100" workbookViewId="0">
      <selection activeCell="D108" sqref="D108"/>
    </sheetView>
  </sheetViews>
  <sheetFormatPr defaultRowHeight="12.75" x14ac:dyDescent="0.2"/>
  <cols>
    <col min="1" max="1" width="9.140625" style="12"/>
    <col min="2" max="2" width="12.7109375" style="12" customWidth="1"/>
    <col min="3" max="3" width="12.28515625" style="12" customWidth="1"/>
    <col min="4" max="4" width="11.85546875" style="12" customWidth="1"/>
    <col min="5" max="5" width="11.7109375" style="12" customWidth="1"/>
  </cols>
  <sheetData>
    <row r="1" spans="1:5" x14ac:dyDescent="0.2">
      <c r="A1" t="s">
        <v>1128</v>
      </c>
    </row>
    <row r="3" spans="1:5" ht="38.25" x14ac:dyDescent="0.2">
      <c r="A3" s="13" t="str">
        <f>'All data'!A3</f>
        <v>GBM</v>
      </c>
      <c r="B3" s="13" t="s">
        <v>1179</v>
      </c>
      <c r="C3" s="13" t="str">
        <f>'All data'!AA3</f>
        <v>EPIC 850K Methylation Array</v>
      </c>
      <c r="D3" s="13" t="str">
        <f>'All data'!AB3</f>
        <v>RNAseq</v>
      </c>
      <c r="E3" s="13" t="str">
        <f>'All data'!AC3</f>
        <v>Phospho-Proteomics</v>
      </c>
    </row>
    <row r="4" spans="1:5" x14ac:dyDescent="0.2">
      <c r="A4" s="3">
        <f>'All data'!A4</f>
        <v>3</v>
      </c>
      <c r="B4" s="3" t="str">
        <f>'All data'!Z4</f>
        <v>yes</v>
      </c>
      <c r="C4" s="3" t="str">
        <f>'All data'!AA4</f>
        <v>yes</v>
      </c>
      <c r="D4" s="3" t="str">
        <f>'All data'!AB4</f>
        <v>yes</v>
      </c>
      <c r="E4" s="3"/>
    </row>
    <row r="5" spans="1:5" x14ac:dyDescent="0.2">
      <c r="A5" s="9">
        <f>'All data'!A5</f>
        <v>5</v>
      </c>
      <c r="B5" s="9" t="str">
        <f>'All data'!Z5</f>
        <v>yes</v>
      </c>
      <c r="C5" s="9" t="str">
        <f>'All data'!AA5</f>
        <v>yes</v>
      </c>
      <c r="D5" s="278" t="str">
        <f>'All data'!AB5</f>
        <v>yes</v>
      </c>
      <c r="E5" s="9"/>
    </row>
    <row r="6" spans="1:5" x14ac:dyDescent="0.2">
      <c r="A6" s="3">
        <f>'All data'!A6</f>
        <v>6</v>
      </c>
      <c r="B6" s="3" t="str">
        <f>'All data'!Z6</f>
        <v>yes</v>
      </c>
      <c r="C6" s="3" t="str">
        <f>'All data'!AA6</f>
        <v>yes</v>
      </c>
      <c r="D6" s="3" t="str">
        <f>'All data'!AB6</f>
        <v>yes</v>
      </c>
      <c r="E6" s="3"/>
    </row>
    <row r="7" spans="1:5" x14ac:dyDescent="0.2">
      <c r="A7" s="9">
        <f>'All data'!A7</f>
        <v>8</v>
      </c>
      <c r="B7" s="9" t="str">
        <f>'All data'!Z7</f>
        <v>yes</v>
      </c>
      <c r="C7" s="9" t="str">
        <f>'All data'!AA7</f>
        <v>yes</v>
      </c>
      <c r="D7" s="278" t="str">
        <f>'All data'!AB7</f>
        <v>yes</v>
      </c>
      <c r="E7" s="9"/>
    </row>
    <row r="8" spans="1:5" x14ac:dyDescent="0.2">
      <c r="A8" s="3">
        <f>'All data'!A8</f>
        <v>9</v>
      </c>
      <c r="B8" s="3" t="str">
        <f>'All data'!Z8</f>
        <v>yes</v>
      </c>
      <c r="C8" s="3" t="str">
        <f>'All data'!AA8</f>
        <v>yes</v>
      </c>
      <c r="D8" s="3" t="str">
        <f>'All data'!AB8</f>
        <v>in progress</v>
      </c>
      <c r="E8" s="3"/>
    </row>
    <row r="9" spans="1:5" x14ac:dyDescent="0.2">
      <c r="A9" s="9">
        <f>'All data'!A9</f>
        <v>10</v>
      </c>
      <c r="B9" s="9" t="str">
        <f>'All data'!Z9</f>
        <v>yes</v>
      </c>
      <c r="C9" s="9" t="str">
        <f>'All data'!AA9</f>
        <v>yes</v>
      </c>
      <c r="D9" s="278" t="str">
        <f>'All data'!AB9</f>
        <v>yes</v>
      </c>
      <c r="E9" s="9"/>
    </row>
    <row r="10" spans="1:5" x14ac:dyDescent="0.2">
      <c r="A10" s="3">
        <f>'All data'!A10</f>
        <v>12</v>
      </c>
      <c r="B10" s="3" t="str">
        <f>'All data'!Z10</f>
        <v>yes</v>
      </c>
      <c r="C10" s="3" t="str">
        <f>'All data'!AA10</f>
        <v>yes</v>
      </c>
      <c r="D10" s="3" t="str">
        <f>'All data'!AB10</f>
        <v>yes</v>
      </c>
      <c r="E10" s="3"/>
    </row>
    <row r="11" spans="1:5" x14ac:dyDescent="0.2">
      <c r="A11" s="9">
        <f>'All data'!A11</f>
        <v>14</v>
      </c>
      <c r="B11" s="9" t="str">
        <f>'All data'!Z11</f>
        <v>yes</v>
      </c>
      <c r="C11" s="9" t="str">
        <f>'All data'!AA11</f>
        <v>yes</v>
      </c>
      <c r="D11" s="278" t="str">
        <f>'All data'!AB11</f>
        <v>yes</v>
      </c>
      <c r="E11" s="9"/>
    </row>
    <row r="12" spans="1:5" x14ac:dyDescent="0.2">
      <c r="A12" s="3">
        <f>'All data'!A12</f>
        <v>15</v>
      </c>
      <c r="B12" s="3" t="str">
        <f>'All data'!Z12</f>
        <v>yes</v>
      </c>
      <c r="C12" s="3" t="str">
        <f>'All data'!AA12</f>
        <v>yes</v>
      </c>
      <c r="D12" s="3" t="str">
        <f>'All data'!AB12</f>
        <v>yes</v>
      </c>
      <c r="E12" s="3"/>
    </row>
    <row r="13" spans="1:5" x14ac:dyDescent="0.2">
      <c r="A13" s="9">
        <f>'All data'!A13</f>
        <v>16</v>
      </c>
      <c r="B13" s="9" t="str">
        <f>'All data'!Z13</f>
        <v>yes</v>
      </c>
      <c r="C13" s="9" t="str">
        <f>'All data'!AA13</f>
        <v>yes</v>
      </c>
      <c r="D13" s="278" t="str">
        <f>'All data'!AB13</f>
        <v>yes</v>
      </c>
      <c r="E13" s="9"/>
    </row>
    <row r="14" spans="1:5" x14ac:dyDescent="0.2">
      <c r="A14" s="3">
        <f>'All data'!A14</f>
        <v>22</v>
      </c>
      <c r="B14" s="3" t="str">
        <f>'All data'!Z14</f>
        <v>yes</v>
      </c>
      <c r="C14" s="3" t="str">
        <f>'All data'!AA14</f>
        <v>yes</v>
      </c>
      <c r="D14" s="3" t="str">
        <f>'All data'!AB14</f>
        <v>yes</v>
      </c>
      <c r="E14" s="3"/>
    </row>
    <row r="15" spans="1:5" x14ac:dyDescent="0.2">
      <c r="A15" s="9">
        <f>'All data'!A15</f>
        <v>26</v>
      </c>
      <c r="B15" s="9" t="str">
        <f>'All data'!Z15</f>
        <v>yes</v>
      </c>
      <c r="C15" s="9" t="str">
        <f>'All data'!AA15</f>
        <v>yes</v>
      </c>
      <c r="D15" s="278" t="str">
        <f>'All data'!AB15</f>
        <v>yes</v>
      </c>
      <c r="E15" s="9"/>
    </row>
    <row r="16" spans="1:5" x14ac:dyDescent="0.2">
      <c r="A16" s="3">
        <f>'All data'!A16</f>
        <v>28</v>
      </c>
      <c r="B16" s="3" t="str">
        <f>'All data'!Z16</f>
        <v>yes</v>
      </c>
      <c r="C16" s="3" t="str">
        <f>'All data'!AA16</f>
        <v>yes</v>
      </c>
      <c r="D16" s="3" t="str">
        <f>'All data'!AB16</f>
        <v>yes</v>
      </c>
      <c r="E16" s="3"/>
    </row>
    <row r="17" spans="1:5" x14ac:dyDescent="0.2">
      <c r="A17" s="9">
        <f>'All data'!A17</f>
        <v>34</v>
      </c>
      <c r="B17" s="9" t="str">
        <f>'All data'!Z17</f>
        <v>yes</v>
      </c>
      <c r="C17" s="9" t="str">
        <f>'All data'!AA17</f>
        <v>yes</v>
      </c>
      <c r="D17" s="278" t="str">
        <f>'All data'!AB17</f>
        <v>yes</v>
      </c>
      <c r="E17" s="9"/>
    </row>
    <row r="18" spans="1:5" x14ac:dyDescent="0.2">
      <c r="A18" s="3">
        <f>'All data'!A18</f>
        <v>36</v>
      </c>
      <c r="B18" s="3" t="str">
        <f>'All data'!Z18</f>
        <v>yes</v>
      </c>
      <c r="C18" s="3" t="str">
        <f>'All data'!AA18</f>
        <v>yes</v>
      </c>
      <c r="D18" s="3" t="str">
        <f>'All data'!AB18</f>
        <v>no</v>
      </c>
      <c r="E18" s="3"/>
    </row>
    <row r="19" spans="1:5" x14ac:dyDescent="0.2">
      <c r="A19" s="9">
        <f>'All data'!A19</f>
        <v>38</v>
      </c>
      <c r="B19" s="9" t="str">
        <f>'All data'!Z19</f>
        <v>yes</v>
      </c>
      <c r="C19" s="9" t="str">
        <f>'All data'!AA19</f>
        <v>yes</v>
      </c>
      <c r="D19" s="278" t="str">
        <f>'All data'!AB19</f>
        <v>yes</v>
      </c>
      <c r="E19" s="9"/>
    </row>
    <row r="20" spans="1:5" x14ac:dyDescent="0.2">
      <c r="A20" s="3">
        <f>'All data'!A20</f>
        <v>39</v>
      </c>
      <c r="B20" s="3" t="str">
        <f>'All data'!Z20</f>
        <v>yes</v>
      </c>
      <c r="C20" s="3" t="str">
        <f>'All data'!AA20</f>
        <v>yes</v>
      </c>
      <c r="D20" s="3" t="str">
        <f>'All data'!AB20</f>
        <v>yes</v>
      </c>
      <c r="E20" s="3"/>
    </row>
    <row r="21" spans="1:5" x14ac:dyDescent="0.2">
      <c r="A21" s="9">
        <f>'All data'!A21</f>
        <v>40</v>
      </c>
      <c r="B21" s="9" t="str">
        <f>'All data'!Z21</f>
        <v>yes</v>
      </c>
      <c r="C21" s="9" t="str">
        <f>'All data'!AA21</f>
        <v>yes</v>
      </c>
      <c r="D21" s="278" t="str">
        <f>'All data'!AB21</f>
        <v>yes</v>
      </c>
      <c r="E21" s="9"/>
    </row>
    <row r="22" spans="1:5" x14ac:dyDescent="0.2">
      <c r="A22" s="3">
        <f>'All data'!A22</f>
        <v>43</v>
      </c>
      <c r="B22" s="3" t="str">
        <f>'All data'!Z22</f>
        <v>yes</v>
      </c>
      <c r="C22" s="3" t="str">
        <f>'All data'!AA22</f>
        <v>yes</v>
      </c>
      <c r="D22" s="3" t="str">
        <f>'All data'!AB22</f>
        <v>yes</v>
      </c>
      <c r="E22" s="3"/>
    </row>
    <row r="23" spans="1:5" x14ac:dyDescent="0.2">
      <c r="A23" s="9">
        <f>'All data'!A23</f>
        <v>44</v>
      </c>
      <c r="B23" s="9" t="str">
        <f>'All data'!Z23</f>
        <v>yes</v>
      </c>
      <c r="C23" s="9" t="str">
        <f>'All data'!AA23</f>
        <v>yes</v>
      </c>
      <c r="D23" s="278" t="str">
        <f>'All data'!AB23</f>
        <v>yes</v>
      </c>
      <c r="E23" s="9"/>
    </row>
    <row r="24" spans="1:5" x14ac:dyDescent="0.2">
      <c r="A24" s="3">
        <f>'All data'!A24</f>
        <v>46</v>
      </c>
      <c r="B24" s="3" t="str">
        <f>'All data'!Z24</f>
        <v>yes</v>
      </c>
      <c r="C24" s="3" t="str">
        <f>'All data'!AA24</f>
        <v>yes</v>
      </c>
      <c r="D24" s="3" t="str">
        <f>'All data'!AB24</f>
        <v>yes</v>
      </c>
      <c r="E24" s="3"/>
    </row>
    <row r="25" spans="1:5" x14ac:dyDescent="0.2">
      <c r="A25" s="9">
        <f>'All data'!A25</f>
        <v>56</v>
      </c>
      <c r="B25" s="9" t="str">
        <f>'All data'!Z25</f>
        <v>yes</v>
      </c>
      <c r="C25" s="9" t="str">
        <f>'All data'!AA25</f>
        <v>yes</v>
      </c>
      <c r="D25" s="278" t="str">
        <f>'All data'!AB25</f>
        <v>no</v>
      </c>
      <c r="E25" s="9"/>
    </row>
    <row r="26" spans="1:5" x14ac:dyDescent="0.2">
      <c r="A26" s="3">
        <f>'All data'!A26</f>
        <v>59</v>
      </c>
      <c r="B26" s="3" t="str">
        <f>'All data'!Z26</f>
        <v>yes</v>
      </c>
      <c r="C26" s="3" t="str">
        <f>'All data'!AA26</f>
        <v>yes</v>
      </c>
      <c r="D26" s="3" t="str">
        <f>'All data'!AB26</f>
        <v>yes</v>
      </c>
      <c r="E26" s="3"/>
    </row>
    <row r="27" spans="1:5" x14ac:dyDescent="0.2">
      <c r="A27" s="9">
        <f>'All data'!A27</f>
        <v>61</v>
      </c>
      <c r="B27" s="9" t="str">
        <f>'All data'!Z27</f>
        <v>yes</v>
      </c>
      <c r="C27" s="9" t="str">
        <f>'All data'!AA27</f>
        <v>yes</v>
      </c>
      <c r="D27" s="278" t="str">
        <f>'All data'!AB27</f>
        <v>yes</v>
      </c>
      <c r="E27" s="9"/>
    </row>
    <row r="28" spans="1:5" x14ac:dyDescent="0.2">
      <c r="A28" s="3">
        <f>'All data'!A28</f>
        <v>63</v>
      </c>
      <c r="B28" s="3" t="str">
        <f>'All data'!Z28</f>
        <v>yes</v>
      </c>
      <c r="C28" s="3" t="str">
        <f>'All data'!AA28</f>
        <v>yes</v>
      </c>
      <c r="D28" s="3" t="str">
        <f>'All data'!AB28</f>
        <v>yes</v>
      </c>
      <c r="E28" s="3"/>
    </row>
    <row r="29" spans="1:5" x14ac:dyDescent="0.2">
      <c r="A29" s="9">
        <f>'All data'!A29</f>
        <v>64</v>
      </c>
      <c r="B29" s="9" t="s">
        <v>58</v>
      </c>
      <c r="C29" s="9" t="str">
        <f>'All data'!AA29</f>
        <v>yes</v>
      </c>
      <c r="D29" s="278" t="str">
        <f>'All data'!AB29</f>
        <v>yes</v>
      </c>
      <c r="E29" s="9"/>
    </row>
    <row r="30" spans="1:5" x14ac:dyDescent="0.2">
      <c r="A30" s="3">
        <f>'All data'!A30</f>
        <v>66</v>
      </c>
      <c r="B30" s="3" t="str">
        <f>'All data'!Z30</f>
        <v>yes</v>
      </c>
      <c r="C30" s="3" t="str">
        <f>'All data'!AA30</f>
        <v>yes</v>
      </c>
      <c r="D30" s="3" t="str">
        <f>'All data'!AB30</f>
        <v>no</v>
      </c>
      <c r="E30" s="3"/>
    </row>
    <row r="31" spans="1:5" x14ac:dyDescent="0.2">
      <c r="A31" s="9">
        <f>'All data'!A31</f>
        <v>67</v>
      </c>
      <c r="B31" s="9" t="str">
        <f>'All data'!Z31</f>
        <v>yes</v>
      </c>
      <c r="C31" s="9" t="str">
        <f>'All data'!AA31</f>
        <v>yes</v>
      </c>
      <c r="D31" s="278" t="str">
        <f>'All data'!AB31</f>
        <v>yes</v>
      </c>
      <c r="E31" s="9"/>
    </row>
    <row r="32" spans="1:5" x14ac:dyDescent="0.2">
      <c r="A32" s="3">
        <f>'All data'!A32</f>
        <v>69</v>
      </c>
      <c r="B32" s="3" t="str">
        <f>'All data'!Z32</f>
        <v>yes</v>
      </c>
      <c r="C32" s="3" t="str">
        <f>'All data'!AA32</f>
        <v>yes</v>
      </c>
      <c r="D32" s="3" t="str">
        <f>'All data'!AB32</f>
        <v>no</v>
      </c>
      <c r="E32" s="3"/>
    </row>
    <row r="33" spans="1:5" x14ac:dyDescent="0.2">
      <c r="A33" s="9">
        <f>'All data'!A33</f>
        <v>75</v>
      </c>
      <c r="B33" s="9" t="str">
        <f>'All data'!Z33</f>
        <v>yes</v>
      </c>
      <c r="C33" s="9" t="str">
        <f>'All data'!AA33</f>
        <v>yes</v>
      </c>
      <c r="D33" s="278" t="str">
        <f>'All data'!AB33</f>
        <v>yes</v>
      </c>
      <c r="E33" s="9"/>
    </row>
    <row r="34" spans="1:5" x14ac:dyDescent="0.2">
      <c r="A34" s="3">
        <f>'All data'!A34</f>
        <v>76</v>
      </c>
      <c r="B34" s="3" t="str">
        <f>'All data'!Z34</f>
        <v>yes</v>
      </c>
      <c r="C34" s="3" t="str">
        <f>'All data'!AA34</f>
        <v>yes</v>
      </c>
      <c r="D34" s="3" t="str">
        <f>'All data'!AB34</f>
        <v>yes</v>
      </c>
      <c r="E34" s="3"/>
    </row>
    <row r="35" spans="1:5" x14ac:dyDescent="0.2">
      <c r="A35" s="9">
        <f>'All data'!A35</f>
        <v>80</v>
      </c>
      <c r="B35" s="9" t="str">
        <f>'All data'!Z35</f>
        <v>yes</v>
      </c>
      <c r="C35" s="9" t="str">
        <f>'All data'!AA35</f>
        <v>yes</v>
      </c>
      <c r="D35" s="278" t="str">
        <f>'All data'!AB35</f>
        <v>yes</v>
      </c>
      <c r="E35" s="9"/>
    </row>
    <row r="36" spans="1:5" x14ac:dyDescent="0.2">
      <c r="A36" s="3">
        <f>'All data'!A36</f>
        <v>84</v>
      </c>
      <c r="B36" s="3" t="str">
        <f>'All data'!Z36</f>
        <v>yes</v>
      </c>
      <c r="C36" s="3" t="str">
        <f>'All data'!AA36</f>
        <v>yes</v>
      </c>
      <c r="D36" s="3" t="str">
        <f>'All data'!AB36</f>
        <v>yes</v>
      </c>
      <c r="E36" s="3"/>
    </row>
    <row r="37" spans="1:5" x14ac:dyDescent="0.2">
      <c r="A37" s="9">
        <f>'All data'!A37</f>
        <v>85</v>
      </c>
      <c r="B37" s="9" t="str">
        <f>'All data'!Z37</f>
        <v>yes</v>
      </c>
      <c r="C37" s="9" t="str">
        <f>'All data'!AA37</f>
        <v>yes</v>
      </c>
      <c r="D37" s="278" t="str">
        <f>'All data'!AB37</f>
        <v>yes</v>
      </c>
      <c r="E37" s="9"/>
    </row>
    <row r="38" spans="1:5" x14ac:dyDescent="0.2">
      <c r="A38" s="3">
        <f>'All data'!A38</f>
        <v>91</v>
      </c>
      <c r="B38" s="3" t="str">
        <f>'All data'!Z38</f>
        <v>yes</v>
      </c>
      <c r="C38" s="3" t="str">
        <f>'All data'!AA38</f>
        <v>yes</v>
      </c>
      <c r="D38" s="3" t="str">
        <f>'All data'!AB38</f>
        <v>yes</v>
      </c>
      <c r="E38" s="3"/>
    </row>
    <row r="39" spans="1:5" x14ac:dyDescent="0.2">
      <c r="A39" s="9">
        <f>'All data'!A39</f>
        <v>102</v>
      </c>
      <c r="B39" s="9" t="str">
        <f>'All data'!Z39</f>
        <v>yes</v>
      </c>
      <c r="C39" s="9" t="str">
        <f>'All data'!AA39</f>
        <v>yes</v>
      </c>
      <c r="D39" s="278" t="str">
        <f>'All data'!AB39</f>
        <v>yes</v>
      </c>
      <c r="E39" s="9"/>
    </row>
    <row r="40" spans="1:5" x14ac:dyDescent="0.2">
      <c r="A40" s="3">
        <f>'All data'!A40</f>
        <v>108</v>
      </c>
      <c r="B40" s="3" t="str">
        <f>'All data'!Z40</f>
        <v>yes</v>
      </c>
      <c r="C40" s="3" t="str">
        <f>'All data'!AA40</f>
        <v>yes</v>
      </c>
      <c r="D40" s="3" t="str">
        <f>'All data'!AB40</f>
        <v>yes</v>
      </c>
      <c r="E40" s="3"/>
    </row>
    <row r="41" spans="1:5" x14ac:dyDescent="0.2">
      <c r="A41" s="9">
        <f>'All data'!A41</f>
        <v>110</v>
      </c>
      <c r="B41" s="9" t="str">
        <f>'All data'!Z41</f>
        <v>yes</v>
      </c>
      <c r="C41" s="9" t="str">
        <f>'All data'!AA41</f>
        <v>yes</v>
      </c>
      <c r="D41" s="278" t="str">
        <f>'All data'!AB41</f>
        <v>yes</v>
      </c>
      <c r="E41" s="9"/>
    </row>
    <row r="42" spans="1:5" x14ac:dyDescent="0.2">
      <c r="A42" s="3">
        <f>'All data'!A42</f>
        <v>114</v>
      </c>
      <c r="B42" s="3" t="str">
        <f>'All data'!Z42</f>
        <v>yes</v>
      </c>
      <c r="C42" s="3" t="str">
        <f>'All data'!AA42</f>
        <v>yes</v>
      </c>
      <c r="D42" s="3" t="str">
        <f>'All data'!AB42</f>
        <v>no</v>
      </c>
      <c r="E42" s="3"/>
    </row>
    <row r="43" spans="1:5" x14ac:dyDescent="0.2">
      <c r="A43" s="9">
        <f>'All data'!A43</f>
        <v>115</v>
      </c>
      <c r="B43" s="9" t="str">
        <f>'All data'!Z43</f>
        <v>yes</v>
      </c>
      <c r="C43" s="9" t="str">
        <f>'All data'!AA43</f>
        <v>yes</v>
      </c>
      <c r="D43" s="278" t="str">
        <f>'All data'!AB43</f>
        <v>yes</v>
      </c>
      <c r="E43" s="9"/>
    </row>
    <row r="44" spans="1:5" x14ac:dyDescent="0.2">
      <c r="A44" s="3">
        <f>'All data'!A44</f>
        <v>116</v>
      </c>
      <c r="B44" s="3" t="str">
        <f>'All data'!Z44</f>
        <v>yes</v>
      </c>
      <c r="C44" s="3" t="str">
        <f>'All data'!AA44</f>
        <v>yes</v>
      </c>
      <c r="D44" s="3" t="str">
        <f>'All data'!AB44</f>
        <v>yes</v>
      </c>
      <c r="E44" s="3"/>
    </row>
    <row r="45" spans="1:5" x14ac:dyDescent="0.2">
      <c r="A45" s="9">
        <f>'All data'!A45</f>
        <v>117</v>
      </c>
      <c r="B45" s="9" t="str">
        <f>'All data'!Z45</f>
        <v>yes</v>
      </c>
      <c r="C45" s="9" t="str">
        <f>'All data'!AA45</f>
        <v>yes</v>
      </c>
      <c r="D45" s="278" t="str">
        <f>'All data'!AB45</f>
        <v>yes</v>
      </c>
      <c r="E45" s="9"/>
    </row>
    <row r="46" spans="1:5" x14ac:dyDescent="0.2">
      <c r="A46" s="3">
        <f>'All data'!A46</f>
        <v>118</v>
      </c>
      <c r="B46" s="3" t="str">
        <f>'All data'!Z46</f>
        <v>yes</v>
      </c>
      <c r="C46" s="3" t="str">
        <f>'All data'!AA46</f>
        <v>yes</v>
      </c>
      <c r="D46" s="3" t="str">
        <f>'All data'!AB46</f>
        <v>yes</v>
      </c>
      <c r="E46" s="3"/>
    </row>
    <row r="47" spans="1:5" x14ac:dyDescent="0.2">
      <c r="A47" s="9">
        <f>'All data'!A47</f>
        <v>120</v>
      </c>
      <c r="B47" s="9" t="str">
        <f>'All data'!Z47</f>
        <v>yes</v>
      </c>
      <c r="C47" s="9" t="str">
        <f>'All data'!AA47</f>
        <v>yes</v>
      </c>
      <c r="D47" s="278" t="str">
        <f>'All data'!AB47</f>
        <v>yes</v>
      </c>
      <c r="E47" s="9"/>
    </row>
    <row r="48" spans="1:5" x14ac:dyDescent="0.2">
      <c r="A48" s="3">
        <f>'All data'!A48</f>
        <v>122</v>
      </c>
      <c r="B48" s="3" t="str">
        <f>'All data'!Z48</f>
        <v>yes</v>
      </c>
      <c r="C48" s="3" t="str">
        <f>'All data'!AA48</f>
        <v>yes</v>
      </c>
      <c r="D48" s="3" t="str">
        <f>'All data'!AB48</f>
        <v>yes</v>
      </c>
      <c r="E48" s="3"/>
    </row>
    <row r="49" spans="1:5" x14ac:dyDescent="0.2">
      <c r="A49" s="9">
        <f>'All data'!A49</f>
        <v>123</v>
      </c>
      <c r="B49" s="9" t="str">
        <f>'All data'!Z49</f>
        <v>yes</v>
      </c>
      <c r="C49" s="9" t="str">
        <f>'All data'!AA49</f>
        <v>yes</v>
      </c>
      <c r="D49" s="278" t="str">
        <f>'All data'!AB49</f>
        <v>yes</v>
      </c>
      <c r="E49" s="9"/>
    </row>
    <row r="50" spans="1:5" x14ac:dyDescent="0.2">
      <c r="A50" s="3">
        <f>'All data'!A50</f>
        <v>125</v>
      </c>
      <c r="B50" s="3" t="str">
        <f>'All data'!Z50</f>
        <v>yes</v>
      </c>
      <c r="C50" s="3" t="str">
        <f>'All data'!AA50</f>
        <v>yes</v>
      </c>
      <c r="D50" s="3" t="str">
        <f>'All data'!AB50</f>
        <v>in progress</v>
      </c>
      <c r="E50" s="3"/>
    </row>
    <row r="51" spans="1:5" x14ac:dyDescent="0.2">
      <c r="A51" s="9">
        <f>'All data'!A51</f>
        <v>126</v>
      </c>
      <c r="B51" s="9" t="str">
        <f>'All data'!Z51</f>
        <v>yes</v>
      </c>
      <c r="C51" s="9" t="str">
        <f>'All data'!AA51</f>
        <v>yes</v>
      </c>
      <c r="D51" s="278" t="str">
        <f>'All data'!AB51</f>
        <v>yes</v>
      </c>
      <c r="E51" s="9"/>
    </row>
    <row r="52" spans="1:5" x14ac:dyDescent="0.2">
      <c r="A52" s="3">
        <f>'All data'!A52</f>
        <v>129</v>
      </c>
      <c r="B52" s="3" t="str">
        <f>'All data'!Z52</f>
        <v>yes</v>
      </c>
      <c r="C52" s="3" t="str">
        <f>'All data'!AA52</f>
        <v>yes</v>
      </c>
      <c r="D52" s="3" t="str">
        <f>'All data'!AB52</f>
        <v>yes</v>
      </c>
      <c r="E52" s="3"/>
    </row>
    <row r="53" spans="1:5" x14ac:dyDescent="0.2">
      <c r="A53" s="9">
        <f>'All data'!A53</f>
        <v>132</v>
      </c>
      <c r="B53" s="9" t="str">
        <f>'All data'!Z53</f>
        <v>yes</v>
      </c>
      <c r="C53" s="9" t="str">
        <f>'All data'!AA53</f>
        <v>yes</v>
      </c>
      <c r="D53" s="278" t="str">
        <f>'All data'!AB53</f>
        <v>yes</v>
      </c>
      <c r="E53" s="9"/>
    </row>
    <row r="54" spans="1:5" x14ac:dyDescent="0.2">
      <c r="A54" s="3">
        <f>'All data'!A54</f>
        <v>134</v>
      </c>
      <c r="B54" s="3" t="str">
        <f>'All data'!Z54</f>
        <v>yes</v>
      </c>
      <c r="C54" s="3" t="str">
        <f>'All data'!AA54</f>
        <v>yes</v>
      </c>
      <c r="D54" s="3" t="str">
        <f>'All data'!AB54</f>
        <v>yes</v>
      </c>
      <c r="E54" s="3"/>
    </row>
    <row r="55" spans="1:5" x14ac:dyDescent="0.2">
      <c r="A55" s="9">
        <f>'All data'!A55</f>
        <v>137</v>
      </c>
      <c r="B55" s="9" t="str">
        <f>'All data'!Z55</f>
        <v>yes</v>
      </c>
      <c r="C55" s="9" t="str">
        <f>'All data'!AA55</f>
        <v>yes</v>
      </c>
      <c r="D55" s="278" t="str">
        <f>'All data'!AB55</f>
        <v>yes</v>
      </c>
      <c r="E55" s="9"/>
    </row>
    <row r="56" spans="1:5" x14ac:dyDescent="0.2">
      <c r="A56" s="3">
        <f>'All data'!A56</f>
        <v>139</v>
      </c>
      <c r="B56" s="3" t="str">
        <f>'All data'!Z56</f>
        <v>yes</v>
      </c>
      <c r="C56" s="3" t="str">
        <f>'All data'!AA56</f>
        <v>yes</v>
      </c>
      <c r="D56" s="3" t="str">
        <f>'All data'!AB56</f>
        <v>no</v>
      </c>
      <c r="E56" s="3"/>
    </row>
    <row r="57" spans="1:5" x14ac:dyDescent="0.2">
      <c r="A57" s="9">
        <f>'All data'!A57</f>
        <v>143</v>
      </c>
      <c r="B57" s="9" t="str">
        <f>'All data'!Z57</f>
        <v>yes</v>
      </c>
      <c r="C57" s="9" t="str">
        <f>'All data'!AA57</f>
        <v>yes</v>
      </c>
      <c r="D57" s="278" t="str">
        <f>'All data'!AB57</f>
        <v>in progress</v>
      </c>
      <c r="E57" s="9"/>
    </row>
    <row r="58" spans="1:5" x14ac:dyDescent="0.2">
      <c r="A58" s="3">
        <f>'All data'!A58</f>
        <v>146</v>
      </c>
      <c r="B58" s="3" t="str">
        <f>'All data'!Z58</f>
        <v>yes</v>
      </c>
      <c r="C58" s="3" t="str">
        <f>'All data'!AA58</f>
        <v>yes</v>
      </c>
      <c r="D58" s="3" t="str">
        <f>'All data'!AB58</f>
        <v>no</v>
      </c>
      <c r="E58" s="3"/>
    </row>
    <row r="59" spans="1:5" x14ac:dyDescent="0.2">
      <c r="A59" s="9">
        <f>'All data'!A59</f>
        <v>147</v>
      </c>
      <c r="B59" s="9" t="str">
        <f>'All data'!Z59</f>
        <v>yes</v>
      </c>
      <c r="C59" s="9" t="str">
        <f>'All data'!AA59</f>
        <v>yes</v>
      </c>
      <c r="D59" s="278" t="str">
        <f>'All data'!AB59</f>
        <v>no</v>
      </c>
      <c r="E59" s="9"/>
    </row>
    <row r="60" spans="1:5" x14ac:dyDescent="0.2">
      <c r="A60" s="3">
        <f>'All data'!A60</f>
        <v>148</v>
      </c>
      <c r="B60" s="3" t="str">
        <f>'All data'!Z60</f>
        <v>yes</v>
      </c>
      <c r="C60" s="3" t="str">
        <f>'All data'!AA60</f>
        <v>yes</v>
      </c>
      <c r="D60" s="3" t="str">
        <f>'All data'!AB60</f>
        <v>yes</v>
      </c>
      <c r="E60" s="3"/>
    </row>
    <row r="61" spans="1:5" x14ac:dyDescent="0.2">
      <c r="A61" s="9">
        <f>'All data'!A61</f>
        <v>150</v>
      </c>
      <c r="B61" s="9" t="str">
        <f>'All data'!Z61</f>
        <v>yes</v>
      </c>
      <c r="C61" s="9" t="str">
        <f>'All data'!AA61</f>
        <v>yes</v>
      </c>
      <c r="D61" s="278" t="str">
        <f>'All data'!AB61</f>
        <v>yes</v>
      </c>
      <c r="E61" s="9"/>
    </row>
    <row r="62" spans="1:5" x14ac:dyDescent="0.2">
      <c r="A62" s="3">
        <f>'All data'!A62</f>
        <v>154</v>
      </c>
      <c r="B62" s="3" t="str">
        <f>'All data'!Z62</f>
        <v>yes</v>
      </c>
      <c r="C62" s="3" t="str">
        <f>'All data'!AA62</f>
        <v>yes</v>
      </c>
      <c r="D62" s="3" t="str">
        <f>'All data'!AB62</f>
        <v>no</v>
      </c>
      <c r="E62" s="3"/>
    </row>
    <row r="63" spans="1:5" x14ac:dyDescent="0.2">
      <c r="A63" s="9">
        <f>'All data'!A63</f>
        <v>155</v>
      </c>
      <c r="B63" s="9" t="str">
        <f>'All data'!Z63</f>
        <v>yes</v>
      </c>
      <c r="C63" s="9" t="str">
        <f>'All data'!AA63</f>
        <v>yes</v>
      </c>
      <c r="D63" s="278" t="str">
        <f>'All data'!AB63</f>
        <v>yes</v>
      </c>
      <c r="E63" s="9"/>
    </row>
    <row r="64" spans="1:5" x14ac:dyDescent="0.2">
      <c r="A64" s="3">
        <f>'All data'!A64</f>
        <v>156</v>
      </c>
      <c r="B64" s="3" t="str">
        <f>'All data'!Z64</f>
        <v>yes</v>
      </c>
      <c r="C64" s="3" t="str">
        <f>'All data'!AA64</f>
        <v>yes</v>
      </c>
      <c r="D64" s="3" t="str">
        <f>'All data'!AB64</f>
        <v>yes</v>
      </c>
      <c r="E64" s="3"/>
    </row>
    <row r="65" spans="1:7" x14ac:dyDescent="0.2">
      <c r="A65" s="9">
        <f>'All data'!A65</f>
        <v>157</v>
      </c>
      <c r="B65" s="9" t="str">
        <f>'All data'!Z65</f>
        <v>yes</v>
      </c>
      <c r="C65" s="9" t="str">
        <f>'All data'!AA65</f>
        <v>yes</v>
      </c>
      <c r="D65" s="278" t="str">
        <f>'All data'!AB65</f>
        <v>no</v>
      </c>
      <c r="E65" s="9"/>
    </row>
    <row r="66" spans="1:7" x14ac:dyDescent="0.2">
      <c r="A66" s="3">
        <f>'All data'!A66</f>
        <v>159</v>
      </c>
      <c r="B66" s="3" t="str">
        <f>'All data'!Z66</f>
        <v>yes</v>
      </c>
      <c r="C66" s="3" t="str">
        <f>'All data'!AA66</f>
        <v>yes</v>
      </c>
      <c r="D66" s="3" t="str">
        <f>'All data'!AB66</f>
        <v>no</v>
      </c>
      <c r="E66" s="3"/>
    </row>
    <row r="67" spans="1:7" x14ac:dyDescent="0.2">
      <c r="A67" s="9">
        <f>'All data'!A67</f>
        <v>161</v>
      </c>
      <c r="B67" s="9" t="str">
        <f>'All data'!Z67</f>
        <v>yes</v>
      </c>
      <c r="C67" s="9" t="str">
        <f>'All data'!AA67</f>
        <v>yes</v>
      </c>
      <c r="D67" s="278" t="str">
        <f>'All data'!AB67</f>
        <v>yes</v>
      </c>
      <c r="E67" s="9"/>
    </row>
    <row r="68" spans="1:7" x14ac:dyDescent="0.2">
      <c r="A68" s="3">
        <f>'All data'!A68</f>
        <v>164</v>
      </c>
      <c r="B68" s="3" t="str">
        <f>'All data'!Z68</f>
        <v>yes</v>
      </c>
      <c r="C68" s="3" t="str">
        <f>'All data'!AA68</f>
        <v>in progress</v>
      </c>
      <c r="D68" s="3" t="str">
        <f>'All data'!AB68</f>
        <v>yes</v>
      </c>
      <c r="E68" s="3"/>
    </row>
    <row r="69" spans="1:7" x14ac:dyDescent="0.2">
      <c r="A69" s="9">
        <f>'All data'!A69</f>
        <v>167</v>
      </c>
      <c r="B69" s="9" t="str">
        <f>'All data'!Z69</f>
        <v>yes</v>
      </c>
      <c r="C69" s="9" t="str">
        <f>'All data'!AA69</f>
        <v>yes</v>
      </c>
      <c r="D69" s="278" t="str">
        <f>'All data'!AB69</f>
        <v>no</v>
      </c>
      <c r="E69" s="9"/>
    </row>
    <row r="70" spans="1:7" x14ac:dyDescent="0.2">
      <c r="A70" s="3">
        <f>'All data'!A70</f>
        <v>168</v>
      </c>
      <c r="B70" s="3" t="str">
        <f>'All data'!Z70</f>
        <v>yes</v>
      </c>
      <c r="C70" s="3" t="str">
        <f>'All data'!AA70</f>
        <v>yes</v>
      </c>
      <c r="D70" s="3" t="str">
        <f>'All data'!AB70</f>
        <v>no</v>
      </c>
      <c r="E70" s="3"/>
    </row>
    <row r="71" spans="1:7" x14ac:dyDescent="0.2">
      <c r="A71" s="9">
        <f>'All data'!A71</f>
        <v>170</v>
      </c>
      <c r="B71" s="9" t="str">
        <f>'All data'!Z71</f>
        <v>yes</v>
      </c>
      <c r="C71" s="9" t="str">
        <f>'All data'!AA71</f>
        <v>yes</v>
      </c>
      <c r="D71" s="278" t="str">
        <f>'All data'!AB71</f>
        <v>no</v>
      </c>
      <c r="E71" s="9"/>
    </row>
    <row r="72" spans="1:7" x14ac:dyDescent="0.2">
      <c r="A72" s="3">
        <f>'All data'!A72</f>
        <v>174</v>
      </c>
      <c r="B72" s="3" t="str">
        <f>'All data'!Z72</f>
        <v>yes</v>
      </c>
      <c r="C72" s="3" t="str">
        <f>'All data'!AA72</f>
        <v>yes</v>
      </c>
      <c r="D72" s="3" t="str">
        <f>'All data'!AB72</f>
        <v>yes</v>
      </c>
      <c r="E72" s="3"/>
    </row>
    <row r="73" spans="1:7" x14ac:dyDescent="0.2">
      <c r="A73" s="9">
        <f>'All data'!A73</f>
        <v>177</v>
      </c>
      <c r="B73" s="9" t="str">
        <f>'All data'!Z73</f>
        <v>yes</v>
      </c>
      <c r="C73" s="9" t="str">
        <f>'All data'!AA73</f>
        <v>yes</v>
      </c>
      <c r="D73" s="278" t="str">
        <f>'All data'!AB73</f>
        <v>no</v>
      </c>
      <c r="E73" s="9"/>
    </row>
    <row r="74" spans="1:7" x14ac:dyDescent="0.2">
      <c r="A74" s="3">
        <f>'All data'!A74</f>
        <v>181</v>
      </c>
      <c r="B74" s="3" t="str">
        <f>'All data'!Z74</f>
        <v>yes</v>
      </c>
      <c r="C74" s="3" t="str">
        <f>'All data'!AA74</f>
        <v>yes</v>
      </c>
      <c r="D74" s="3" t="str">
        <f>'All data'!AB74</f>
        <v>no</v>
      </c>
      <c r="E74" s="3"/>
      <c r="G74" s="280"/>
    </row>
    <row r="75" spans="1:7" x14ac:dyDescent="0.2">
      <c r="A75" s="9">
        <f>'All data'!A75</f>
        <v>182</v>
      </c>
      <c r="B75" s="9" t="str">
        <f>'All data'!Z75</f>
        <v>yes</v>
      </c>
      <c r="C75" s="9" t="str">
        <f>'All data'!AA75</f>
        <v>yes</v>
      </c>
      <c r="D75" s="278" t="str">
        <f>'All data'!AB75</f>
        <v>no</v>
      </c>
      <c r="E75" s="9"/>
      <c r="G75" s="280"/>
    </row>
    <row r="76" spans="1:7" x14ac:dyDescent="0.2">
      <c r="A76" s="3">
        <f>'All data'!A76</f>
        <v>184</v>
      </c>
      <c r="B76" s="3" t="str">
        <f>'All data'!Z76</f>
        <v>yes</v>
      </c>
      <c r="C76" s="3" t="str">
        <f>'All data'!AA76</f>
        <v>yes</v>
      </c>
      <c r="D76" s="3" t="str">
        <f>'All data'!AB76</f>
        <v>yes</v>
      </c>
      <c r="E76" s="3"/>
      <c r="G76" s="280"/>
    </row>
    <row r="77" spans="1:7" x14ac:dyDescent="0.2">
      <c r="A77" s="9">
        <f>'All data'!A77</f>
        <v>187</v>
      </c>
      <c r="B77" s="9" t="str">
        <f>'All data'!Z77</f>
        <v>yes</v>
      </c>
      <c r="C77" s="9" t="str">
        <f>'All data'!AA77</f>
        <v>yes</v>
      </c>
      <c r="D77" s="278" t="str">
        <f>'All data'!AB77</f>
        <v>no</v>
      </c>
      <c r="E77" s="9"/>
      <c r="G77" s="280"/>
    </row>
    <row r="78" spans="1:7" x14ac:dyDescent="0.2">
      <c r="A78" s="3">
        <f>'All data'!A78</f>
        <v>192</v>
      </c>
      <c r="B78" s="3" t="str">
        <f>'All data'!Z78</f>
        <v>yes</v>
      </c>
      <c r="C78" s="3" t="str">
        <f>'All data'!AA78</f>
        <v>yes</v>
      </c>
      <c r="D78" s="3" t="str">
        <f>'All data'!AB78</f>
        <v>yes</v>
      </c>
      <c r="E78" s="3"/>
      <c r="G78" s="280"/>
    </row>
    <row r="79" spans="1:7" x14ac:dyDescent="0.2">
      <c r="A79" s="9">
        <f>'All data'!A79</f>
        <v>195</v>
      </c>
      <c r="B79" s="9" t="str">
        <f>'All data'!Z79</f>
        <v>yes</v>
      </c>
      <c r="C79" s="9" t="str">
        <f>'All data'!AA79</f>
        <v>yes</v>
      </c>
      <c r="D79" s="278" t="str">
        <f>'All data'!AB79</f>
        <v>yes</v>
      </c>
      <c r="E79" s="9"/>
      <c r="G79" s="280"/>
    </row>
    <row r="80" spans="1:7" x14ac:dyDescent="0.2">
      <c r="A80" s="3">
        <f>'All data'!A80</f>
        <v>196</v>
      </c>
      <c r="B80" s="3" t="str">
        <f>'All data'!Z80</f>
        <v>yes</v>
      </c>
      <c r="C80" s="3" t="str">
        <f>'All data'!AA80</f>
        <v>yes</v>
      </c>
      <c r="D80" s="3" t="str">
        <f>'All data'!AB80</f>
        <v>no</v>
      </c>
      <c r="E80" s="3"/>
      <c r="G80" s="280"/>
    </row>
    <row r="81" spans="1:7" x14ac:dyDescent="0.2">
      <c r="A81" s="9">
        <f>'All data'!A81</f>
        <v>200</v>
      </c>
      <c r="B81" s="9" t="str">
        <f>'All data'!Z81</f>
        <v>yes</v>
      </c>
      <c r="C81" s="9" t="str">
        <f>'All data'!AA81</f>
        <v>no</v>
      </c>
      <c r="D81" s="278" t="str">
        <f>'All data'!AB81</f>
        <v>yes</v>
      </c>
      <c r="E81" s="9"/>
      <c r="G81" s="280"/>
    </row>
    <row r="82" spans="1:7" x14ac:dyDescent="0.2">
      <c r="A82" s="3">
        <f>'All data'!A82</f>
        <v>201</v>
      </c>
      <c r="B82" s="3" t="str">
        <f>'All data'!Z82</f>
        <v>no</v>
      </c>
      <c r="C82" s="3" t="str">
        <f>'All data'!AA82</f>
        <v>no</v>
      </c>
      <c r="D82" s="3" t="str">
        <f>'All data'!AB82</f>
        <v>yes</v>
      </c>
      <c r="E82" s="3"/>
      <c r="G82" s="280"/>
    </row>
    <row r="83" spans="1:7" x14ac:dyDescent="0.2">
      <c r="A83" s="9">
        <f>'All data'!A83</f>
        <v>206</v>
      </c>
      <c r="B83" s="9" t="str">
        <f>'All data'!Z83</f>
        <v>yes</v>
      </c>
      <c r="C83" s="9" t="str">
        <f>'All data'!AA83</f>
        <v>no</v>
      </c>
      <c r="D83" s="278" t="str">
        <f>'All data'!AB83</f>
        <v>yes</v>
      </c>
      <c r="E83" s="9"/>
      <c r="G83" s="280"/>
    </row>
    <row r="84" spans="1:7" x14ac:dyDescent="0.2">
      <c r="A84" s="3">
        <f>'All data'!A84</f>
        <v>209</v>
      </c>
      <c r="B84" s="3" t="str">
        <f>'All data'!Z84</f>
        <v>yes</v>
      </c>
      <c r="C84" s="3" t="str">
        <f>'All data'!AA84</f>
        <v>no</v>
      </c>
      <c r="D84" s="3" t="str">
        <f>'All data'!AB84</f>
        <v>yes</v>
      </c>
      <c r="E84" s="3"/>
      <c r="G84" s="280"/>
    </row>
    <row r="85" spans="1:7" x14ac:dyDescent="0.2">
      <c r="A85" s="9">
        <f>'All data'!A85</f>
        <v>215</v>
      </c>
      <c r="B85" s="9" t="str">
        <f>'All data'!Z85</f>
        <v>yes</v>
      </c>
      <c r="C85" s="9" t="str">
        <f>'All data'!AA85</f>
        <v>no</v>
      </c>
      <c r="D85" s="278" t="str">
        <f>'All data'!AB85</f>
        <v>yes</v>
      </c>
      <c r="E85" s="9"/>
      <c r="G85" s="280"/>
    </row>
    <row r="86" spans="1:7" x14ac:dyDescent="0.2">
      <c r="A86" s="3">
        <f>'All data'!A86</f>
        <v>218</v>
      </c>
      <c r="B86" s="3" t="str">
        <f>'All data'!Z86</f>
        <v>yes</v>
      </c>
      <c r="C86" s="3" t="str">
        <f>'All data'!AA86</f>
        <v>no</v>
      </c>
      <c r="D86" s="3" t="str">
        <f>'All data'!AB86</f>
        <v>no</v>
      </c>
      <c r="E86" s="3"/>
      <c r="G86" s="280"/>
    </row>
    <row r="87" spans="1:7" x14ac:dyDescent="0.2">
      <c r="A87" s="97">
        <f>'All data'!A87</f>
        <v>228</v>
      </c>
      <c r="B87" s="97" t="str">
        <f>'All data'!Z87</f>
        <v>no</v>
      </c>
      <c r="C87" s="97" t="str">
        <f>'All data'!AA87</f>
        <v>no</v>
      </c>
      <c r="D87" s="278" t="str">
        <f>'All data'!AB87</f>
        <v>yes</v>
      </c>
      <c r="E87" s="97"/>
      <c r="G87" s="280"/>
    </row>
    <row r="88" spans="1:7" x14ac:dyDescent="0.2">
      <c r="A88" s="3">
        <f>'All data'!A88</f>
        <v>229</v>
      </c>
      <c r="B88" s="3" t="str">
        <f>'All data'!Z88</f>
        <v>yes</v>
      </c>
      <c r="C88" s="3" t="str">
        <f>'All data'!AA88</f>
        <v>no</v>
      </c>
      <c r="D88" s="3" t="str">
        <f>'All data'!AB88</f>
        <v>yes</v>
      </c>
      <c r="E88" s="3"/>
      <c r="G88" s="280"/>
    </row>
    <row r="89" spans="1:7" x14ac:dyDescent="0.2">
      <c r="A89" s="97">
        <f>'All data'!A89</f>
        <v>231</v>
      </c>
      <c r="B89" s="268" t="str">
        <f>'All data'!Z89</f>
        <v>no</v>
      </c>
      <c r="C89" s="271" t="str">
        <f>'All data'!AA89</f>
        <v>no</v>
      </c>
      <c r="D89" s="278" t="str">
        <f>'All data'!AB89</f>
        <v>yes</v>
      </c>
      <c r="E89" s="97"/>
      <c r="G89" s="280"/>
    </row>
    <row r="90" spans="1:7" x14ac:dyDescent="0.2">
      <c r="A90" s="3">
        <f>'All data'!A90</f>
        <v>232</v>
      </c>
      <c r="B90" s="3" t="str">
        <f>'All data'!Z90</f>
        <v>no</v>
      </c>
      <c r="C90" s="3" t="str">
        <f>'All data'!AA90</f>
        <v>no</v>
      </c>
      <c r="D90" s="3" t="str">
        <f>'All data'!AB90</f>
        <v>yes</v>
      </c>
      <c r="E90" s="3"/>
      <c r="G90" s="280"/>
    </row>
    <row r="91" spans="1:7" x14ac:dyDescent="0.2">
      <c r="A91" s="97">
        <f>'All data'!A91</f>
        <v>237</v>
      </c>
      <c r="B91" s="271" t="str">
        <f>'All data'!Z91</f>
        <v>no</v>
      </c>
      <c r="C91" s="271" t="str">
        <f>'All data'!AA91</f>
        <v>no</v>
      </c>
      <c r="D91" s="278" t="str">
        <f>'All data'!AB91</f>
        <v>no</v>
      </c>
      <c r="E91" s="97"/>
      <c r="G91" s="280"/>
    </row>
    <row r="92" spans="1:7" x14ac:dyDescent="0.2">
      <c r="A92" s="3">
        <f>'All data'!A92</f>
        <v>238</v>
      </c>
      <c r="B92" s="3" t="str">
        <f>'All data'!Z92</f>
        <v>no</v>
      </c>
      <c r="C92" s="3" t="str">
        <f>'All data'!AA92</f>
        <v>no</v>
      </c>
      <c r="D92" s="3" t="str">
        <f>'All data'!AB92</f>
        <v>yes</v>
      </c>
      <c r="E92" s="3"/>
      <c r="G92" s="280"/>
    </row>
    <row r="93" spans="1:7" x14ac:dyDescent="0.2">
      <c r="A93" s="233">
        <f>'All data'!A93</f>
        <v>241</v>
      </c>
      <c r="B93" s="271" t="str">
        <f>'All data'!Z93</f>
        <v>no</v>
      </c>
      <c r="C93" s="271" t="str">
        <f>'All data'!AA93</f>
        <v>no</v>
      </c>
      <c r="D93" s="278" t="str">
        <f>'All data'!AB93</f>
        <v>in progress</v>
      </c>
      <c r="E93" s="233"/>
      <c r="G93" s="280"/>
    </row>
    <row r="94" spans="1:7" x14ac:dyDescent="0.2">
      <c r="A94" s="3">
        <f>'All data'!A94</f>
        <v>242</v>
      </c>
      <c r="B94" s="3" t="str">
        <f>'All data'!Z94</f>
        <v>no</v>
      </c>
      <c r="C94" s="3" t="str">
        <f>'All data'!AA94</f>
        <v>no</v>
      </c>
      <c r="D94" s="3" t="str">
        <f>'All data'!AB94</f>
        <v>yes</v>
      </c>
      <c r="E94" s="3"/>
      <c r="G94" s="280"/>
    </row>
    <row r="95" spans="1:7" s="189" customFormat="1" x14ac:dyDescent="0.2">
      <c r="A95" s="264">
        <f>'All data'!A95</f>
        <v>245</v>
      </c>
      <c r="B95" s="271" t="str">
        <f>'All data'!Z95</f>
        <v>no</v>
      </c>
      <c r="C95" s="271" t="str">
        <f>'All data'!AA95</f>
        <v>no</v>
      </c>
      <c r="D95" s="278" t="str">
        <f>'All data'!AB95</f>
        <v>yes</v>
      </c>
      <c r="E95" s="264"/>
      <c r="G95" s="280"/>
    </row>
    <row r="96" spans="1:7" s="189" customFormat="1" x14ac:dyDescent="0.2">
      <c r="A96" s="3">
        <f>'All data'!A96</f>
        <v>264</v>
      </c>
      <c r="B96" s="3" t="str">
        <f>'All data'!Z96</f>
        <v>no</v>
      </c>
      <c r="C96" s="3" t="str">
        <f>'All data'!AA96</f>
        <v>no</v>
      </c>
      <c r="D96" s="3" t="str">
        <f>'All data'!AB96</f>
        <v>in progress</v>
      </c>
      <c r="E96" s="3"/>
      <c r="G96" s="280"/>
    </row>
    <row r="97" spans="1:7" x14ac:dyDescent="0.2">
      <c r="A97" s="301">
        <f>'All data'!A97</f>
        <v>265</v>
      </c>
      <c r="B97" s="301" t="str">
        <f>'All data'!Z97</f>
        <v>no</v>
      </c>
      <c r="C97" s="301" t="str">
        <f>'All data'!AA97</f>
        <v>no</v>
      </c>
      <c r="D97" s="301" t="str">
        <f>'All data'!AB97</f>
        <v>in progress</v>
      </c>
      <c r="E97" s="301"/>
      <c r="G97" s="280"/>
    </row>
    <row r="98" spans="1:7" s="189" customFormat="1" x14ac:dyDescent="0.2">
      <c r="A98" s="3">
        <f>'All data'!A98</f>
        <v>279</v>
      </c>
      <c r="B98" s="3" t="str">
        <f>'All data'!Z98</f>
        <v>no</v>
      </c>
      <c r="C98" s="3" t="str">
        <f>'All data'!AA98</f>
        <v>no</v>
      </c>
      <c r="D98" s="3" t="str">
        <f>'All data'!AB98</f>
        <v>in progress</v>
      </c>
      <c r="E98" s="3"/>
      <c r="G98" s="280"/>
    </row>
    <row r="99" spans="1:7" x14ac:dyDescent="0.2">
      <c r="A99" s="301" t="str">
        <f>'All data'!A99</f>
        <v>280A</v>
      </c>
      <c r="B99" s="301" t="str">
        <f>'All data'!Z99</f>
        <v>no</v>
      </c>
      <c r="C99" s="301" t="str">
        <f>'All data'!AA99</f>
        <v>no</v>
      </c>
      <c r="D99" s="301" t="str">
        <f>'All data'!AB99</f>
        <v>yes</v>
      </c>
      <c r="E99" s="301"/>
      <c r="G99" s="280"/>
    </row>
    <row r="100" spans="1:7" s="189" customFormat="1" x14ac:dyDescent="0.2">
      <c r="A100" s="3" t="str">
        <f>'All data'!A100</f>
        <v>280B</v>
      </c>
      <c r="B100" s="3" t="str">
        <f>'All data'!Z100</f>
        <v>no</v>
      </c>
      <c r="C100" s="3" t="str">
        <f>'All data'!AA100</f>
        <v>test</v>
      </c>
      <c r="D100" s="3" t="str">
        <f>'All data'!AB100</f>
        <v>in progress</v>
      </c>
      <c r="E100" s="3"/>
      <c r="G100" s="280"/>
    </row>
    <row r="101" spans="1:7" x14ac:dyDescent="0.2">
      <c r="A101" s="301">
        <f>'All data'!A101</f>
        <v>297</v>
      </c>
      <c r="B101" s="301" t="str">
        <f>'All data'!Z101</f>
        <v>no</v>
      </c>
      <c r="C101" s="301" t="str">
        <f>'All data'!AA101</f>
        <v>no</v>
      </c>
      <c r="D101" s="301" t="str">
        <f>'All data'!AB101</f>
        <v>in progress</v>
      </c>
      <c r="E101" s="301"/>
    </row>
    <row r="102" spans="1:7" s="189" customFormat="1" x14ac:dyDescent="0.2">
      <c r="A102" s="3">
        <f>'All data'!A102</f>
        <v>301</v>
      </c>
      <c r="B102" s="3" t="str">
        <f>'All data'!Z102</f>
        <v>no</v>
      </c>
      <c r="C102" s="3" t="str">
        <f>'All data'!AA102</f>
        <v>no</v>
      </c>
      <c r="D102" s="3" t="str">
        <f>'All data'!AB102</f>
        <v>no</v>
      </c>
      <c r="E102" s="3"/>
    </row>
    <row r="103" spans="1:7" x14ac:dyDescent="0.2">
      <c r="A103" s="301">
        <f>'All data'!A104</f>
        <v>307</v>
      </c>
      <c r="B103" s="301" t="str">
        <f>'All data'!Z104</f>
        <v>no</v>
      </c>
      <c r="C103" s="301" t="str">
        <f>'All data'!AA104</f>
        <v>no</v>
      </c>
      <c r="D103" s="301" t="str">
        <f>'All data'!AB104</f>
        <v>no</v>
      </c>
      <c r="E103" s="301"/>
    </row>
    <row r="104" spans="1:7" x14ac:dyDescent="0.2">
      <c r="A104" s="3">
        <f>'All data'!A105</f>
        <v>315</v>
      </c>
      <c r="B104" s="3" t="str">
        <f>'All data'!Z105</f>
        <v>no</v>
      </c>
      <c r="C104" s="3" t="str">
        <f>'All data'!AA105</f>
        <v>no</v>
      </c>
      <c r="D104" s="3" t="str">
        <f>'All data'!AB105</f>
        <v>in progress</v>
      </c>
      <c r="E104" s="3"/>
    </row>
    <row r="105" spans="1:7" x14ac:dyDescent="0.2">
      <c r="A105" s="301">
        <f>'All data'!A107</f>
        <v>328</v>
      </c>
      <c r="B105" s="301" t="str">
        <f>'All data'!Z107</f>
        <v>no</v>
      </c>
      <c r="C105" s="301" t="str">
        <f>'All data'!AA107</f>
        <v>no</v>
      </c>
      <c r="D105" s="301" t="str">
        <f>'All data'!AB107</f>
        <v>no</v>
      </c>
      <c r="E105" s="301"/>
    </row>
    <row r="106" spans="1:7" x14ac:dyDescent="0.2">
      <c r="A106" s="3">
        <f>'All data'!A108</f>
        <v>333</v>
      </c>
      <c r="B106" s="3" t="str">
        <f>'All data'!Z108</f>
        <v>no</v>
      </c>
      <c r="C106" s="3" t="str">
        <f>'All data'!AA108</f>
        <v>no</v>
      </c>
      <c r="D106" s="3" t="str">
        <f>'All data'!AB108</f>
        <v>no</v>
      </c>
      <c r="E106" s="3"/>
    </row>
    <row r="107" spans="1:7" x14ac:dyDescent="0.2">
      <c r="B107" s="12">
        <f>COUNTA(B88,B83:B86,B4:B81)</f>
        <v>83</v>
      </c>
      <c r="D107" s="12">
        <f>COUNTA(D4:D7,D9:D17,D19:D24,D26:D29,D31,D33:D41,D43:D49,D51:D55,D60,D61,D63:D64,D67:D68,D72,D76,D78,D79,D81:D85,D87:D90,D92,D94,D95,D99)</f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9"/>
  <sheetViews>
    <sheetView zoomScale="90" zoomScaleNormal="90" workbookViewId="0">
      <selection activeCell="F135" sqref="F135"/>
    </sheetView>
  </sheetViews>
  <sheetFormatPr defaultRowHeight="12.75" x14ac:dyDescent="0.2"/>
  <cols>
    <col min="1" max="1" width="9.140625" style="12"/>
    <col min="2" max="2" width="15.28515625" bestFit="1" customWidth="1"/>
    <col min="3" max="50" width="6.140625" customWidth="1"/>
  </cols>
  <sheetData>
    <row r="1" spans="1:50" x14ac:dyDescent="0.2">
      <c r="A1" s="72" t="s">
        <v>81</v>
      </c>
      <c r="F1" s="189"/>
      <c r="I1" s="77"/>
      <c r="K1" t="s">
        <v>1128</v>
      </c>
    </row>
    <row r="2" spans="1:50" ht="13.5" thickBot="1" x14ac:dyDescent="0.25">
      <c r="A2" s="72" t="s">
        <v>78</v>
      </c>
      <c r="H2" s="73" t="s">
        <v>79</v>
      </c>
    </row>
    <row r="3" spans="1:50" ht="26.25" customHeight="1" x14ac:dyDescent="0.2">
      <c r="A3" s="78" t="str">
        <f>'All data'!A3</f>
        <v>GBM</v>
      </c>
      <c r="B3" s="175" t="s">
        <v>99</v>
      </c>
      <c r="C3" s="439" t="s">
        <v>64</v>
      </c>
      <c r="D3" s="440"/>
      <c r="E3" s="439" t="s">
        <v>65</v>
      </c>
      <c r="F3" s="440"/>
      <c r="G3" s="439" t="s">
        <v>66</v>
      </c>
      <c r="H3" s="440"/>
      <c r="I3" s="439" t="s">
        <v>67</v>
      </c>
      <c r="J3" s="440"/>
      <c r="K3" s="439" t="s">
        <v>68</v>
      </c>
      <c r="L3" s="440"/>
      <c r="M3" s="439" t="s">
        <v>69</v>
      </c>
      <c r="N3" s="440"/>
      <c r="O3" s="439" t="s">
        <v>70</v>
      </c>
      <c r="P3" s="440"/>
      <c r="Q3" s="439" t="s">
        <v>71</v>
      </c>
      <c r="R3" s="440"/>
      <c r="S3" s="439" t="s">
        <v>72</v>
      </c>
      <c r="T3" s="440"/>
      <c r="U3" s="439" t="s">
        <v>73</v>
      </c>
      <c r="V3" s="440"/>
      <c r="W3" s="439" t="s">
        <v>74</v>
      </c>
      <c r="X3" s="440"/>
      <c r="Y3" s="439" t="s">
        <v>75</v>
      </c>
      <c r="Z3" s="440"/>
      <c r="AA3" s="439" t="s">
        <v>76</v>
      </c>
      <c r="AB3" s="440"/>
      <c r="AC3" s="439" t="s">
        <v>77</v>
      </c>
      <c r="AD3" s="440"/>
      <c r="AE3" s="439" t="s">
        <v>1488</v>
      </c>
      <c r="AF3" s="440"/>
      <c r="AG3" s="439" t="s">
        <v>1489</v>
      </c>
      <c r="AH3" s="440"/>
      <c r="AI3" s="439" t="s">
        <v>1490</v>
      </c>
      <c r="AJ3" s="440"/>
      <c r="AK3" s="439" t="s">
        <v>1491</v>
      </c>
      <c r="AL3" s="440"/>
      <c r="AM3" s="439" t="s">
        <v>1492</v>
      </c>
      <c r="AN3" s="440"/>
      <c r="AO3" s="439" t="s">
        <v>1493</v>
      </c>
      <c r="AP3" s="440"/>
      <c r="AQ3" s="439" t="s">
        <v>1494</v>
      </c>
      <c r="AR3" s="440"/>
      <c r="AS3" s="439" t="s">
        <v>1495</v>
      </c>
      <c r="AT3" s="440"/>
      <c r="AU3" s="439" t="s">
        <v>1496</v>
      </c>
      <c r="AV3" s="440"/>
      <c r="AW3" s="439" t="s">
        <v>1497</v>
      </c>
      <c r="AX3" s="440"/>
    </row>
    <row r="4" spans="1:50" x14ac:dyDescent="0.2">
      <c r="A4" s="233">
        <f>'All data'!A4</f>
        <v>3</v>
      </c>
      <c r="B4" s="176" t="s">
        <v>100</v>
      </c>
      <c r="C4" s="184">
        <v>15</v>
      </c>
      <c r="D4" s="185">
        <v>18</v>
      </c>
      <c r="E4" s="184">
        <v>10</v>
      </c>
      <c r="F4" s="185">
        <v>13</v>
      </c>
      <c r="G4" s="184">
        <v>14</v>
      </c>
      <c r="H4" s="185">
        <v>14</v>
      </c>
      <c r="I4" s="184">
        <v>11</v>
      </c>
      <c r="J4" s="185">
        <v>12</v>
      </c>
      <c r="K4" s="184">
        <v>11</v>
      </c>
      <c r="L4" s="185">
        <v>12</v>
      </c>
      <c r="M4" s="187" t="s">
        <v>80</v>
      </c>
      <c r="N4" s="186" t="s">
        <v>80</v>
      </c>
      <c r="O4" s="187" t="s">
        <v>80</v>
      </c>
      <c r="P4" s="186" t="s">
        <v>80</v>
      </c>
      <c r="Q4" s="184" t="s">
        <v>47</v>
      </c>
      <c r="R4" s="185" t="s">
        <v>47</v>
      </c>
      <c r="S4" s="184">
        <v>8</v>
      </c>
      <c r="T4" s="185">
        <v>8</v>
      </c>
      <c r="U4" s="184">
        <v>11</v>
      </c>
      <c r="V4" s="185">
        <v>13</v>
      </c>
      <c r="W4" s="184">
        <v>14</v>
      </c>
      <c r="X4" s="185">
        <v>19</v>
      </c>
      <c r="Y4" s="184">
        <v>8</v>
      </c>
      <c r="Z4" s="185">
        <v>11</v>
      </c>
      <c r="AA4" s="184">
        <v>6</v>
      </c>
      <c r="AB4" s="185">
        <v>9.3000000000000007</v>
      </c>
      <c r="AC4" s="184">
        <v>19</v>
      </c>
      <c r="AD4" s="185">
        <v>21</v>
      </c>
      <c r="AE4" s="358"/>
      <c r="AF4" s="359"/>
      <c r="AG4" s="358"/>
      <c r="AH4" s="359"/>
      <c r="AI4" s="358"/>
      <c r="AJ4" s="359"/>
      <c r="AK4" s="358"/>
      <c r="AL4" s="359"/>
      <c r="AM4" s="358"/>
      <c r="AN4" s="359"/>
      <c r="AO4" s="358"/>
      <c r="AP4" s="359"/>
      <c r="AQ4" s="358"/>
      <c r="AR4" s="359"/>
      <c r="AS4" s="358"/>
      <c r="AT4" s="359"/>
      <c r="AU4" s="358"/>
      <c r="AV4" s="359"/>
      <c r="AW4" s="358"/>
      <c r="AX4" s="359"/>
    </row>
    <row r="5" spans="1:50" x14ac:dyDescent="0.2">
      <c r="A5" s="233">
        <f>'All data'!A5</f>
        <v>5</v>
      </c>
      <c r="B5" s="176" t="s">
        <v>101</v>
      </c>
      <c r="C5" s="184">
        <v>17</v>
      </c>
      <c r="D5" s="185">
        <v>18</v>
      </c>
      <c r="E5" s="184">
        <v>13</v>
      </c>
      <c r="F5" s="185">
        <v>15</v>
      </c>
      <c r="G5" s="184">
        <v>13</v>
      </c>
      <c r="H5" s="185">
        <v>16</v>
      </c>
      <c r="I5" s="184">
        <v>10</v>
      </c>
      <c r="J5" s="185">
        <v>12</v>
      </c>
      <c r="K5" s="184">
        <v>8</v>
      </c>
      <c r="L5" s="185">
        <v>12</v>
      </c>
      <c r="M5" s="397">
        <v>11</v>
      </c>
      <c r="N5" s="398">
        <v>13</v>
      </c>
      <c r="O5" s="397">
        <v>29</v>
      </c>
      <c r="P5" s="398">
        <v>30</v>
      </c>
      <c r="Q5" s="184" t="s">
        <v>47</v>
      </c>
      <c r="R5" s="185" t="s">
        <v>43</v>
      </c>
      <c r="S5" s="184">
        <v>10</v>
      </c>
      <c r="T5" s="185">
        <v>12</v>
      </c>
      <c r="U5" s="184">
        <v>10</v>
      </c>
      <c r="V5" s="185">
        <v>10</v>
      </c>
      <c r="W5" s="184">
        <v>17</v>
      </c>
      <c r="X5" s="185">
        <v>18</v>
      </c>
      <c r="Y5" s="184">
        <v>10</v>
      </c>
      <c r="Z5" s="185">
        <v>11</v>
      </c>
      <c r="AA5" s="184">
        <v>6</v>
      </c>
      <c r="AB5" s="185">
        <v>6</v>
      </c>
      <c r="AC5" s="184">
        <v>21</v>
      </c>
      <c r="AD5" s="185">
        <v>22</v>
      </c>
      <c r="AE5" s="397">
        <v>12</v>
      </c>
      <c r="AF5" s="398">
        <v>16.3</v>
      </c>
      <c r="AG5" s="397">
        <v>11</v>
      </c>
      <c r="AH5" s="398">
        <v>14</v>
      </c>
      <c r="AI5" s="397">
        <v>14</v>
      </c>
      <c r="AJ5" s="398">
        <v>14</v>
      </c>
      <c r="AK5" s="397">
        <v>7</v>
      </c>
      <c r="AL5" s="398">
        <v>7</v>
      </c>
      <c r="AM5" s="397">
        <v>17</v>
      </c>
      <c r="AN5" s="398">
        <v>17</v>
      </c>
      <c r="AO5" s="397">
        <v>12</v>
      </c>
      <c r="AP5" s="398">
        <v>13</v>
      </c>
      <c r="AQ5" s="397">
        <v>10</v>
      </c>
      <c r="AR5" s="398">
        <v>10</v>
      </c>
      <c r="AS5" s="397">
        <v>18.3</v>
      </c>
      <c r="AT5" s="398">
        <v>24</v>
      </c>
      <c r="AU5" s="397">
        <v>15</v>
      </c>
      <c r="AV5" s="398">
        <v>15</v>
      </c>
      <c r="AW5" s="397">
        <v>14</v>
      </c>
      <c r="AX5" s="398">
        <v>15</v>
      </c>
    </row>
    <row r="6" spans="1:50" x14ac:dyDescent="0.2">
      <c r="A6" s="233">
        <f>'All data'!A6</f>
        <v>6</v>
      </c>
      <c r="B6" s="176" t="s">
        <v>102</v>
      </c>
      <c r="C6" s="184">
        <v>15</v>
      </c>
      <c r="D6" s="185">
        <v>16</v>
      </c>
      <c r="E6" s="184">
        <v>10</v>
      </c>
      <c r="F6" s="185">
        <v>12</v>
      </c>
      <c r="G6" s="184">
        <v>14</v>
      </c>
      <c r="H6" s="185">
        <v>15</v>
      </c>
      <c r="I6" s="184">
        <v>12</v>
      </c>
      <c r="J6" s="185">
        <v>13</v>
      </c>
      <c r="K6" s="184">
        <v>8</v>
      </c>
      <c r="L6" s="185">
        <v>8</v>
      </c>
      <c r="M6" s="187" t="s">
        <v>80</v>
      </c>
      <c r="N6" s="186" t="s">
        <v>80</v>
      </c>
      <c r="O6" s="187" t="s">
        <v>80</v>
      </c>
      <c r="P6" s="186" t="s">
        <v>80</v>
      </c>
      <c r="Q6" s="184" t="s">
        <v>47</v>
      </c>
      <c r="R6" s="185" t="s">
        <v>43</v>
      </c>
      <c r="S6" s="184">
        <v>11</v>
      </c>
      <c r="T6" s="185">
        <v>11</v>
      </c>
      <c r="U6" s="184">
        <v>9</v>
      </c>
      <c r="V6" s="185">
        <v>12</v>
      </c>
      <c r="W6" s="184">
        <v>15</v>
      </c>
      <c r="X6" s="185">
        <v>19</v>
      </c>
      <c r="Y6" s="184">
        <v>8</v>
      </c>
      <c r="Z6" s="185">
        <v>8</v>
      </c>
      <c r="AA6" s="184">
        <v>6</v>
      </c>
      <c r="AB6" s="185">
        <v>8</v>
      </c>
      <c r="AC6" s="184">
        <v>20</v>
      </c>
      <c r="AD6" s="185">
        <v>22</v>
      </c>
      <c r="AE6" s="358"/>
      <c r="AF6" s="359"/>
      <c r="AG6" s="358"/>
      <c r="AH6" s="359"/>
      <c r="AI6" s="358"/>
      <c r="AJ6" s="359"/>
      <c r="AK6" s="358"/>
      <c r="AL6" s="359"/>
      <c r="AM6" s="358"/>
      <c r="AN6" s="359"/>
      <c r="AO6" s="358"/>
      <c r="AP6" s="359"/>
      <c r="AQ6" s="358"/>
      <c r="AR6" s="359"/>
      <c r="AS6" s="358"/>
      <c r="AT6" s="359"/>
      <c r="AU6" s="358"/>
      <c r="AV6" s="359"/>
      <c r="AW6" s="358"/>
      <c r="AX6" s="359"/>
    </row>
    <row r="7" spans="1:50" x14ac:dyDescent="0.2">
      <c r="A7" s="301">
        <f>'All data'!A7</f>
        <v>8</v>
      </c>
      <c r="B7" s="176" t="s">
        <v>103</v>
      </c>
      <c r="C7" s="184">
        <v>15</v>
      </c>
      <c r="D7" s="185">
        <v>15</v>
      </c>
      <c r="E7" s="184">
        <v>13</v>
      </c>
      <c r="F7" s="185">
        <v>14</v>
      </c>
      <c r="G7" s="184">
        <v>12</v>
      </c>
      <c r="H7" s="185">
        <v>15</v>
      </c>
      <c r="I7" s="184">
        <v>7</v>
      </c>
      <c r="J7" s="185">
        <v>12</v>
      </c>
      <c r="K7" s="184">
        <v>11</v>
      </c>
      <c r="L7" s="185">
        <v>12</v>
      </c>
      <c r="M7" s="187" t="s">
        <v>80</v>
      </c>
      <c r="N7" s="186" t="s">
        <v>80</v>
      </c>
      <c r="O7" s="187" t="s">
        <v>80</v>
      </c>
      <c r="P7" s="186" t="s">
        <v>80</v>
      </c>
      <c r="Q7" s="184" t="s">
        <v>47</v>
      </c>
      <c r="R7" s="185" t="s">
        <v>47</v>
      </c>
      <c r="S7" s="184">
        <v>10</v>
      </c>
      <c r="T7" s="185">
        <v>12</v>
      </c>
      <c r="U7" s="184">
        <v>12</v>
      </c>
      <c r="V7" s="185">
        <v>12</v>
      </c>
      <c r="W7" s="184">
        <v>16</v>
      </c>
      <c r="X7" s="185">
        <v>17</v>
      </c>
      <c r="Y7" s="184">
        <v>8</v>
      </c>
      <c r="Z7" s="185">
        <v>12</v>
      </c>
      <c r="AA7" s="184">
        <v>6</v>
      </c>
      <c r="AB7" s="185">
        <v>7</v>
      </c>
      <c r="AC7" s="184">
        <v>24</v>
      </c>
      <c r="AD7" s="185">
        <v>27</v>
      </c>
      <c r="AE7" s="358"/>
      <c r="AF7" s="359"/>
      <c r="AG7" s="358"/>
      <c r="AH7" s="359"/>
      <c r="AI7" s="358"/>
      <c r="AJ7" s="359"/>
      <c r="AK7" s="358"/>
      <c r="AL7" s="359"/>
      <c r="AM7" s="358"/>
      <c r="AN7" s="359"/>
      <c r="AO7" s="358"/>
      <c r="AP7" s="359"/>
      <c r="AQ7" s="358"/>
      <c r="AR7" s="359"/>
      <c r="AS7" s="358"/>
      <c r="AT7" s="359"/>
      <c r="AU7" s="358"/>
      <c r="AV7" s="359"/>
      <c r="AW7" s="358"/>
      <c r="AX7" s="359"/>
    </row>
    <row r="8" spans="1:50" x14ac:dyDescent="0.2">
      <c r="A8" s="233">
        <f>'All data'!A8</f>
        <v>9</v>
      </c>
      <c r="B8" s="177" t="s">
        <v>104</v>
      </c>
      <c r="C8" s="184">
        <v>14</v>
      </c>
      <c r="D8" s="185">
        <v>17</v>
      </c>
      <c r="E8" s="184">
        <v>14</v>
      </c>
      <c r="F8" s="185">
        <v>15</v>
      </c>
      <c r="G8" s="184">
        <v>13</v>
      </c>
      <c r="H8" s="185">
        <v>14</v>
      </c>
      <c r="I8" s="184">
        <v>12</v>
      </c>
      <c r="J8" s="185">
        <v>12</v>
      </c>
      <c r="K8" s="184">
        <v>12</v>
      </c>
      <c r="L8" s="185">
        <v>12</v>
      </c>
      <c r="M8" s="184">
        <v>10</v>
      </c>
      <c r="N8" s="185">
        <v>10</v>
      </c>
      <c r="O8" s="184">
        <v>29</v>
      </c>
      <c r="P8" s="185">
        <v>33.200000000000003</v>
      </c>
      <c r="Q8" s="184" t="s">
        <v>47</v>
      </c>
      <c r="R8" s="185" t="s">
        <v>47</v>
      </c>
      <c r="S8" s="184">
        <v>12</v>
      </c>
      <c r="T8" s="185">
        <v>12</v>
      </c>
      <c r="U8" s="184">
        <v>10</v>
      </c>
      <c r="V8" s="185">
        <v>10</v>
      </c>
      <c r="W8" s="184">
        <v>17</v>
      </c>
      <c r="X8" s="185">
        <v>17</v>
      </c>
      <c r="Y8" s="184">
        <v>8</v>
      </c>
      <c r="Z8" s="185">
        <v>8</v>
      </c>
      <c r="AA8" s="184">
        <v>6</v>
      </c>
      <c r="AB8" s="185">
        <v>6</v>
      </c>
      <c r="AC8" s="184">
        <v>20</v>
      </c>
      <c r="AD8" s="185">
        <v>22</v>
      </c>
      <c r="AE8" s="358"/>
      <c r="AF8" s="359"/>
      <c r="AG8" s="358"/>
      <c r="AH8" s="359"/>
      <c r="AI8" s="358"/>
      <c r="AJ8" s="359"/>
      <c r="AK8" s="358"/>
      <c r="AL8" s="359"/>
      <c r="AM8" s="358"/>
      <c r="AN8" s="359"/>
      <c r="AO8" s="358"/>
      <c r="AP8" s="359"/>
      <c r="AQ8" s="358"/>
      <c r="AR8" s="359"/>
      <c r="AS8" s="358"/>
      <c r="AT8" s="359"/>
      <c r="AU8" s="358"/>
      <c r="AV8" s="359"/>
      <c r="AW8" s="358"/>
      <c r="AX8" s="359"/>
    </row>
    <row r="9" spans="1:50" x14ac:dyDescent="0.2">
      <c r="A9" s="301">
        <f>'All data'!A9</f>
        <v>10</v>
      </c>
      <c r="B9" s="176" t="s">
        <v>105</v>
      </c>
      <c r="C9" s="184">
        <v>16</v>
      </c>
      <c r="D9" s="185">
        <v>17</v>
      </c>
      <c r="E9" s="184">
        <v>13</v>
      </c>
      <c r="F9" s="185">
        <v>14</v>
      </c>
      <c r="G9" s="184">
        <v>12</v>
      </c>
      <c r="H9" s="185">
        <v>15</v>
      </c>
      <c r="I9" s="184">
        <v>12</v>
      </c>
      <c r="J9" s="185">
        <v>12</v>
      </c>
      <c r="K9" s="184">
        <v>10</v>
      </c>
      <c r="L9" s="185">
        <v>11</v>
      </c>
      <c r="M9" s="187" t="s">
        <v>80</v>
      </c>
      <c r="N9" s="186" t="s">
        <v>80</v>
      </c>
      <c r="O9" s="187" t="s">
        <v>80</v>
      </c>
      <c r="P9" s="186" t="s">
        <v>80</v>
      </c>
      <c r="Q9" s="184" t="s">
        <v>47</v>
      </c>
      <c r="R9" s="185" t="s">
        <v>43</v>
      </c>
      <c r="S9" s="184">
        <v>11</v>
      </c>
      <c r="T9" s="185">
        <v>11</v>
      </c>
      <c r="U9" s="184">
        <v>11</v>
      </c>
      <c r="V9" s="185">
        <v>11</v>
      </c>
      <c r="W9" s="184">
        <v>16</v>
      </c>
      <c r="X9" s="185">
        <v>19</v>
      </c>
      <c r="Y9" s="184">
        <v>8</v>
      </c>
      <c r="Z9" s="185">
        <v>11</v>
      </c>
      <c r="AA9" s="184">
        <v>9</v>
      </c>
      <c r="AB9" s="185">
        <v>9.3000000000000007</v>
      </c>
      <c r="AC9" s="184">
        <v>19</v>
      </c>
      <c r="AD9" s="185">
        <v>22</v>
      </c>
      <c r="AE9" s="358"/>
      <c r="AF9" s="359"/>
      <c r="AG9" s="358"/>
      <c r="AH9" s="359"/>
      <c r="AI9" s="358"/>
      <c r="AJ9" s="359"/>
      <c r="AK9" s="358"/>
      <c r="AL9" s="359"/>
      <c r="AM9" s="358"/>
      <c r="AN9" s="359"/>
      <c r="AO9" s="358"/>
      <c r="AP9" s="359"/>
      <c r="AQ9" s="358"/>
      <c r="AR9" s="359"/>
      <c r="AS9" s="358"/>
      <c r="AT9" s="359"/>
      <c r="AU9" s="358"/>
      <c r="AV9" s="359"/>
      <c r="AW9" s="358"/>
      <c r="AX9" s="359"/>
    </row>
    <row r="10" spans="1:50" x14ac:dyDescent="0.2">
      <c r="A10" s="233">
        <f>'All data'!A10</f>
        <v>12</v>
      </c>
      <c r="B10" s="176" t="s">
        <v>106</v>
      </c>
      <c r="C10" s="184">
        <v>15</v>
      </c>
      <c r="D10" s="185">
        <v>18</v>
      </c>
      <c r="E10" s="184">
        <v>13</v>
      </c>
      <c r="F10" s="185">
        <v>13</v>
      </c>
      <c r="G10" s="184">
        <v>12</v>
      </c>
      <c r="H10" s="185">
        <v>15</v>
      </c>
      <c r="I10" s="184">
        <v>10</v>
      </c>
      <c r="J10" s="185">
        <v>12</v>
      </c>
      <c r="K10" s="184">
        <v>10</v>
      </c>
      <c r="L10" s="185">
        <v>12</v>
      </c>
      <c r="M10" s="184">
        <v>9</v>
      </c>
      <c r="N10" s="185">
        <v>9</v>
      </c>
      <c r="O10" s="184">
        <v>28</v>
      </c>
      <c r="P10" s="185">
        <v>28</v>
      </c>
      <c r="Q10" s="184" t="s">
        <v>47</v>
      </c>
      <c r="R10" s="185" t="s">
        <v>43</v>
      </c>
      <c r="S10" s="184">
        <v>9</v>
      </c>
      <c r="T10" s="185">
        <v>11</v>
      </c>
      <c r="U10" s="184">
        <v>12</v>
      </c>
      <c r="V10" s="185">
        <v>12</v>
      </c>
      <c r="W10" s="184">
        <v>16</v>
      </c>
      <c r="X10" s="185">
        <v>18</v>
      </c>
      <c r="Y10" s="184">
        <v>8</v>
      </c>
      <c r="Z10" s="185">
        <v>8</v>
      </c>
      <c r="AA10" s="184">
        <v>7</v>
      </c>
      <c r="AB10" s="185">
        <v>9</v>
      </c>
      <c r="AC10" s="184">
        <v>24</v>
      </c>
      <c r="AD10" s="185">
        <v>24.2</v>
      </c>
      <c r="AE10" s="184">
        <v>11</v>
      </c>
      <c r="AF10" s="185">
        <v>11</v>
      </c>
      <c r="AG10" s="184">
        <v>11</v>
      </c>
      <c r="AH10" s="185">
        <v>14</v>
      </c>
      <c r="AI10" s="184">
        <v>14</v>
      </c>
      <c r="AJ10" s="185">
        <v>15</v>
      </c>
      <c r="AK10" s="184">
        <v>5</v>
      </c>
      <c r="AL10" s="185">
        <v>11</v>
      </c>
      <c r="AM10" s="184">
        <v>24</v>
      </c>
      <c r="AN10" s="185">
        <v>25</v>
      </c>
      <c r="AO10" s="184">
        <v>10</v>
      </c>
      <c r="AP10" s="185">
        <v>12</v>
      </c>
      <c r="AQ10" s="184">
        <v>11</v>
      </c>
      <c r="AR10" s="185">
        <v>11</v>
      </c>
      <c r="AS10" s="184">
        <v>21.3</v>
      </c>
      <c r="AT10" s="185">
        <v>24</v>
      </c>
      <c r="AU10" s="184">
        <v>13</v>
      </c>
      <c r="AV10" s="185">
        <v>13</v>
      </c>
      <c r="AW10" s="184">
        <v>14</v>
      </c>
      <c r="AX10" s="185">
        <v>16</v>
      </c>
    </row>
    <row r="11" spans="1:50" x14ac:dyDescent="0.2">
      <c r="A11" s="233">
        <f>'All data'!A11</f>
        <v>14</v>
      </c>
      <c r="B11" s="176" t="s">
        <v>107</v>
      </c>
      <c r="C11" s="184">
        <v>16</v>
      </c>
      <c r="D11" s="185">
        <v>17</v>
      </c>
      <c r="E11" s="184">
        <v>15</v>
      </c>
      <c r="F11" s="185">
        <v>15</v>
      </c>
      <c r="G11" s="184">
        <v>12</v>
      </c>
      <c r="H11" s="185">
        <v>14</v>
      </c>
      <c r="I11" s="184">
        <v>10</v>
      </c>
      <c r="J11" s="185">
        <v>11</v>
      </c>
      <c r="K11" s="184">
        <v>8</v>
      </c>
      <c r="L11" s="185">
        <v>11</v>
      </c>
      <c r="M11" s="184">
        <v>11</v>
      </c>
      <c r="N11" s="185">
        <v>13</v>
      </c>
      <c r="O11" s="184">
        <v>27</v>
      </c>
      <c r="P11" s="185">
        <v>29</v>
      </c>
      <c r="Q11" s="184" t="s">
        <v>47</v>
      </c>
      <c r="R11" s="185" t="s">
        <v>43</v>
      </c>
      <c r="S11" s="184">
        <v>11</v>
      </c>
      <c r="T11" s="185">
        <v>11</v>
      </c>
      <c r="U11" s="184">
        <v>11</v>
      </c>
      <c r="V11" s="185">
        <v>12</v>
      </c>
      <c r="W11" s="184">
        <v>17</v>
      </c>
      <c r="X11" s="185">
        <v>17</v>
      </c>
      <c r="Y11" s="184">
        <v>8</v>
      </c>
      <c r="Z11" s="185">
        <v>8</v>
      </c>
      <c r="AA11" s="184">
        <v>9</v>
      </c>
      <c r="AB11" s="185">
        <v>9.3000000000000007</v>
      </c>
      <c r="AC11" s="184">
        <v>21</v>
      </c>
      <c r="AD11" s="185">
        <v>21</v>
      </c>
      <c r="AE11" s="184">
        <v>17.3</v>
      </c>
      <c r="AF11" s="185">
        <v>17.3</v>
      </c>
      <c r="AG11" s="184">
        <v>11</v>
      </c>
      <c r="AH11" s="185">
        <v>12</v>
      </c>
      <c r="AI11" s="184">
        <v>13</v>
      </c>
      <c r="AJ11" s="185">
        <v>13</v>
      </c>
      <c r="AK11" s="184">
        <v>10</v>
      </c>
      <c r="AL11" s="185">
        <v>10</v>
      </c>
      <c r="AM11" s="184">
        <v>19</v>
      </c>
      <c r="AN11" s="185">
        <v>23</v>
      </c>
      <c r="AO11" s="184">
        <v>9</v>
      </c>
      <c r="AP11" s="185">
        <v>11</v>
      </c>
      <c r="AQ11" s="184">
        <v>11</v>
      </c>
      <c r="AR11" s="185">
        <v>11</v>
      </c>
      <c r="AS11" s="184">
        <v>18</v>
      </c>
      <c r="AT11" s="185">
        <v>23</v>
      </c>
      <c r="AU11" s="184">
        <v>13</v>
      </c>
      <c r="AV11" s="185">
        <v>14</v>
      </c>
      <c r="AW11" s="184">
        <v>16</v>
      </c>
      <c r="AX11" s="185">
        <v>16</v>
      </c>
    </row>
    <row r="12" spans="1:50" x14ac:dyDescent="0.2">
      <c r="A12" s="233">
        <f>'All data'!A12</f>
        <v>15</v>
      </c>
      <c r="B12" s="176" t="s">
        <v>108</v>
      </c>
      <c r="C12" s="184">
        <v>16</v>
      </c>
      <c r="D12" s="185">
        <v>16</v>
      </c>
      <c r="E12" s="184">
        <v>12</v>
      </c>
      <c r="F12" s="185">
        <v>14</v>
      </c>
      <c r="G12" s="184">
        <v>12</v>
      </c>
      <c r="H12" s="185">
        <v>15</v>
      </c>
      <c r="I12" s="184">
        <v>12</v>
      </c>
      <c r="J12" s="185">
        <v>13</v>
      </c>
      <c r="K12" s="184">
        <v>10</v>
      </c>
      <c r="L12" s="185">
        <v>11</v>
      </c>
      <c r="M12" s="187" t="s">
        <v>80</v>
      </c>
      <c r="N12" s="186" t="s">
        <v>80</v>
      </c>
      <c r="O12" s="187" t="s">
        <v>80</v>
      </c>
      <c r="P12" s="186" t="s">
        <v>80</v>
      </c>
      <c r="Q12" s="184" t="s">
        <v>47</v>
      </c>
      <c r="R12" s="185" t="s">
        <v>47</v>
      </c>
      <c r="S12" s="184">
        <v>9</v>
      </c>
      <c r="T12" s="185">
        <v>11</v>
      </c>
      <c r="U12" s="184">
        <v>10</v>
      </c>
      <c r="V12" s="185">
        <v>12</v>
      </c>
      <c r="W12" s="184">
        <v>16</v>
      </c>
      <c r="X12" s="185">
        <v>18</v>
      </c>
      <c r="Y12" s="184">
        <v>8</v>
      </c>
      <c r="Z12" s="185">
        <v>8</v>
      </c>
      <c r="AA12" s="184">
        <v>6</v>
      </c>
      <c r="AB12" s="185">
        <v>9.3000000000000007</v>
      </c>
      <c r="AC12" s="184">
        <v>20</v>
      </c>
      <c r="AD12" s="185">
        <v>22</v>
      </c>
      <c r="AE12" s="358"/>
      <c r="AF12" s="359"/>
      <c r="AG12" s="358"/>
      <c r="AH12" s="359"/>
      <c r="AI12" s="358"/>
      <c r="AJ12" s="359"/>
      <c r="AK12" s="358"/>
      <c r="AL12" s="359"/>
      <c r="AM12" s="358"/>
      <c r="AN12" s="359"/>
      <c r="AO12" s="358"/>
      <c r="AP12" s="359"/>
      <c r="AQ12" s="358"/>
      <c r="AR12" s="359"/>
      <c r="AS12" s="358"/>
      <c r="AT12" s="359"/>
      <c r="AU12" s="358"/>
      <c r="AV12" s="359"/>
      <c r="AW12" s="358"/>
      <c r="AX12" s="359"/>
    </row>
    <row r="13" spans="1:50" x14ac:dyDescent="0.2">
      <c r="A13" s="233">
        <f>'All data'!A13</f>
        <v>16</v>
      </c>
      <c r="B13" s="176" t="s">
        <v>109</v>
      </c>
      <c r="C13" s="184">
        <v>17</v>
      </c>
      <c r="D13" s="185">
        <v>17</v>
      </c>
      <c r="E13" s="185">
        <v>13</v>
      </c>
      <c r="F13" s="185">
        <v>13</v>
      </c>
      <c r="G13" s="184">
        <v>13</v>
      </c>
      <c r="H13" s="185">
        <v>16</v>
      </c>
      <c r="I13" s="184">
        <v>11</v>
      </c>
      <c r="J13" s="185">
        <v>12</v>
      </c>
      <c r="K13" s="184">
        <v>9</v>
      </c>
      <c r="L13" s="185">
        <v>9</v>
      </c>
      <c r="M13" s="184">
        <v>11</v>
      </c>
      <c r="N13" s="185">
        <v>13</v>
      </c>
      <c r="O13" s="184">
        <v>28</v>
      </c>
      <c r="P13" s="185">
        <v>28</v>
      </c>
      <c r="Q13" s="184" t="s">
        <v>47</v>
      </c>
      <c r="R13" s="185" t="s">
        <v>47</v>
      </c>
      <c r="S13" s="184">
        <v>12</v>
      </c>
      <c r="T13" s="185">
        <v>12</v>
      </c>
      <c r="U13" s="184">
        <v>10</v>
      </c>
      <c r="V13" s="185">
        <v>12</v>
      </c>
      <c r="W13" s="184">
        <v>17</v>
      </c>
      <c r="X13" s="188">
        <v>18</v>
      </c>
      <c r="Y13" s="184">
        <v>10</v>
      </c>
      <c r="Z13" s="185">
        <v>12</v>
      </c>
      <c r="AA13" s="184">
        <v>7</v>
      </c>
      <c r="AB13" s="185">
        <v>9</v>
      </c>
      <c r="AC13" s="184">
        <v>19</v>
      </c>
      <c r="AD13" s="185">
        <v>22</v>
      </c>
      <c r="AE13" s="184">
        <v>12</v>
      </c>
      <c r="AF13" s="185">
        <v>14</v>
      </c>
      <c r="AG13" s="184">
        <v>14</v>
      </c>
      <c r="AH13" s="185">
        <v>14</v>
      </c>
      <c r="AI13" s="184">
        <v>14</v>
      </c>
      <c r="AJ13" s="185">
        <v>14</v>
      </c>
      <c r="AK13" s="184">
        <v>15</v>
      </c>
      <c r="AL13" s="185">
        <v>15</v>
      </c>
      <c r="AM13" s="184">
        <v>23</v>
      </c>
      <c r="AN13" s="185">
        <v>23</v>
      </c>
      <c r="AO13" s="184">
        <v>9</v>
      </c>
      <c r="AP13" s="185">
        <v>13</v>
      </c>
      <c r="AQ13" s="184" t="s">
        <v>80</v>
      </c>
      <c r="AR13" s="185" t="s">
        <v>80</v>
      </c>
      <c r="AS13" s="184">
        <v>17</v>
      </c>
      <c r="AT13" s="185">
        <v>18</v>
      </c>
      <c r="AU13" s="184">
        <v>13</v>
      </c>
      <c r="AV13" s="185">
        <v>14</v>
      </c>
      <c r="AW13" s="184">
        <v>11</v>
      </c>
      <c r="AX13" s="185">
        <v>11</v>
      </c>
    </row>
    <row r="14" spans="1:50" x14ac:dyDescent="0.2">
      <c r="A14" s="301">
        <f>'All data'!A14</f>
        <v>22</v>
      </c>
      <c r="B14" s="177" t="s">
        <v>110</v>
      </c>
      <c r="C14" s="184">
        <v>19</v>
      </c>
      <c r="D14" s="185">
        <v>19</v>
      </c>
      <c r="E14" s="184">
        <v>14</v>
      </c>
      <c r="F14" s="185">
        <v>15</v>
      </c>
      <c r="G14" s="184">
        <v>18</v>
      </c>
      <c r="H14" s="185">
        <v>21</v>
      </c>
      <c r="I14" s="184">
        <v>11</v>
      </c>
      <c r="J14" s="185">
        <v>12</v>
      </c>
      <c r="K14" s="184">
        <v>9</v>
      </c>
      <c r="L14" s="185">
        <v>10</v>
      </c>
      <c r="M14" s="184">
        <v>11</v>
      </c>
      <c r="N14" s="185">
        <v>12</v>
      </c>
      <c r="O14" s="184">
        <v>28</v>
      </c>
      <c r="P14" s="185">
        <v>28</v>
      </c>
      <c r="Q14" s="184" t="s">
        <v>47</v>
      </c>
      <c r="R14" s="185" t="s">
        <v>43</v>
      </c>
      <c r="S14" s="184">
        <v>11</v>
      </c>
      <c r="T14" s="185">
        <v>11</v>
      </c>
      <c r="U14" s="184">
        <v>10</v>
      </c>
      <c r="V14" s="185">
        <v>14</v>
      </c>
      <c r="W14" s="184">
        <v>17</v>
      </c>
      <c r="X14" s="185">
        <v>17</v>
      </c>
      <c r="Y14" s="184">
        <v>8</v>
      </c>
      <c r="Z14" s="185">
        <v>10</v>
      </c>
      <c r="AA14" s="184">
        <v>9.3000000000000007</v>
      </c>
      <c r="AB14" s="185">
        <v>9.3000000000000007</v>
      </c>
      <c r="AC14" s="184">
        <v>23</v>
      </c>
      <c r="AD14" s="185">
        <v>24</v>
      </c>
      <c r="AE14" s="184">
        <v>11</v>
      </c>
      <c r="AF14" s="185">
        <v>15</v>
      </c>
      <c r="AG14" s="184">
        <v>11</v>
      </c>
      <c r="AH14" s="185">
        <v>11</v>
      </c>
      <c r="AI14" s="184">
        <v>14</v>
      </c>
      <c r="AJ14" s="185">
        <v>14</v>
      </c>
      <c r="AK14" s="184">
        <v>11</v>
      </c>
      <c r="AL14" s="185">
        <v>13</v>
      </c>
      <c r="AM14" s="184">
        <v>17</v>
      </c>
      <c r="AN14" s="185">
        <v>20</v>
      </c>
      <c r="AO14" s="184">
        <v>13</v>
      </c>
      <c r="AP14" s="185">
        <v>13</v>
      </c>
      <c r="AQ14" s="184" t="s">
        <v>80</v>
      </c>
      <c r="AR14" s="185" t="s">
        <v>80</v>
      </c>
      <c r="AS14" s="184">
        <v>19</v>
      </c>
      <c r="AT14" s="185">
        <v>19</v>
      </c>
      <c r="AU14" s="184">
        <v>13</v>
      </c>
      <c r="AV14" s="185">
        <v>13</v>
      </c>
      <c r="AW14" s="184">
        <v>15</v>
      </c>
      <c r="AX14" s="185">
        <v>15</v>
      </c>
    </row>
    <row r="15" spans="1:50" x14ac:dyDescent="0.2">
      <c r="A15" s="301">
        <f>'All data'!A15</f>
        <v>26</v>
      </c>
      <c r="B15" s="176" t="s">
        <v>111</v>
      </c>
      <c r="C15" s="184">
        <v>16</v>
      </c>
      <c r="D15" s="185">
        <v>17</v>
      </c>
      <c r="E15" s="184">
        <v>11</v>
      </c>
      <c r="F15" s="185">
        <v>12</v>
      </c>
      <c r="G15" s="184">
        <v>14</v>
      </c>
      <c r="H15" s="185">
        <v>19</v>
      </c>
      <c r="I15" s="184">
        <v>9</v>
      </c>
      <c r="J15" s="185">
        <v>13</v>
      </c>
      <c r="K15" s="184">
        <v>10</v>
      </c>
      <c r="L15" s="185">
        <v>11</v>
      </c>
      <c r="M15" s="187" t="s">
        <v>80</v>
      </c>
      <c r="N15" s="186" t="s">
        <v>80</v>
      </c>
      <c r="O15" s="187" t="s">
        <v>80</v>
      </c>
      <c r="P15" s="186" t="s">
        <v>80</v>
      </c>
      <c r="Q15" s="184" t="s">
        <v>47</v>
      </c>
      <c r="R15" s="185" t="s">
        <v>47</v>
      </c>
      <c r="S15" s="184">
        <v>11</v>
      </c>
      <c r="T15" s="185">
        <v>11</v>
      </c>
      <c r="U15" s="184">
        <v>10</v>
      </c>
      <c r="V15" s="185">
        <v>12</v>
      </c>
      <c r="W15" s="184">
        <v>16</v>
      </c>
      <c r="X15" s="185">
        <v>18</v>
      </c>
      <c r="Y15" s="184">
        <v>8</v>
      </c>
      <c r="Z15" s="185">
        <v>11</v>
      </c>
      <c r="AA15" s="184">
        <v>9</v>
      </c>
      <c r="AB15" s="185">
        <v>9</v>
      </c>
      <c r="AC15" s="184">
        <v>24</v>
      </c>
      <c r="AD15" s="185">
        <v>27</v>
      </c>
      <c r="AE15" s="358"/>
      <c r="AF15" s="359"/>
      <c r="AG15" s="358"/>
      <c r="AH15" s="359"/>
      <c r="AI15" s="358"/>
      <c r="AJ15" s="359"/>
      <c r="AK15" s="358"/>
      <c r="AL15" s="359"/>
      <c r="AM15" s="358"/>
      <c r="AN15" s="359"/>
      <c r="AO15" s="358"/>
      <c r="AP15" s="359"/>
      <c r="AQ15" s="358"/>
      <c r="AR15" s="359"/>
      <c r="AS15" s="358"/>
      <c r="AT15" s="359"/>
      <c r="AU15" s="358"/>
      <c r="AV15" s="359"/>
      <c r="AW15" s="358"/>
      <c r="AX15" s="359"/>
    </row>
    <row r="16" spans="1:50" x14ac:dyDescent="0.2">
      <c r="A16" s="301">
        <f>'All data'!A16</f>
        <v>28</v>
      </c>
      <c r="B16" s="176" t="s">
        <v>112</v>
      </c>
      <c r="C16" s="184">
        <v>14</v>
      </c>
      <c r="D16" s="185">
        <v>14</v>
      </c>
      <c r="E16" s="184">
        <v>10</v>
      </c>
      <c r="F16" s="185">
        <v>13</v>
      </c>
      <c r="G16" s="184">
        <v>14</v>
      </c>
      <c r="H16" s="185">
        <v>14</v>
      </c>
      <c r="I16" s="184">
        <v>12</v>
      </c>
      <c r="J16" s="185">
        <v>13</v>
      </c>
      <c r="K16" s="184">
        <v>11</v>
      </c>
      <c r="L16" s="185">
        <v>11</v>
      </c>
      <c r="M16" s="187" t="s">
        <v>80</v>
      </c>
      <c r="N16" s="186" t="s">
        <v>80</v>
      </c>
      <c r="O16" s="187" t="s">
        <v>80</v>
      </c>
      <c r="P16" s="186" t="s">
        <v>80</v>
      </c>
      <c r="Q16" s="187" t="s">
        <v>80</v>
      </c>
      <c r="R16" s="186" t="s">
        <v>80</v>
      </c>
      <c r="S16" s="187" t="s">
        <v>80</v>
      </c>
      <c r="T16" s="186" t="s">
        <v>80</v>
      </c>
      <c r="U16" s="187" t="s">
        <v>80</v>
      </c>
      <c r="V16" s="186" t="s">
        <v>80</v>
      </c>
      <c r="W16" s="187" t="s">
        <v>80</v>
      </c>
      <c r="X16" s="186" t="s">
        <v>80</v>
      </c>
      <c r="Y16" s="187" t="s">
        <v>80</v>
      </c>
      <c r="Z16" s="186" t="s">
        <v>80</v>
      </c>
      <c r="AA16" s="187" t="s">
        <v>80</v>
      </c>
      <c r="AB16" s="186" t="s">
        <v>80</v>
      </c>
      <c r="AC16" s="187" t="s">
        <v>80</v>
      </c>
      <c r="AD16" s="186" t="s">
        <v>80</v>
      </c>
      <c r="AE16" s="358"/>
      <c r="AF16" s="359"/>
      <c r="AG16" s="358"/>
      <c r="AH16" s="359"/>
      <c r="AI16" s="358"/>
      <c r="AJ16" s="359"/>
      <c r="AK16" s="358"/>
      <c r="AL16" s="359"/>
      <c r="AM16" s="358"/>
      <c r="AN16" s="359"/>
      <c r="AO16" s="358"/>
      <c r="AP16" s="359"/>
      <c r="AQ16" s="358"/>
      <c r="AR16" s="359"/>
      <c r="AS16" s="358"/>
      <c r="AT16" s="359"/>
      <c r="AU16" s="358"/>
      <c r="AV16" s="359"/>
      <c r="AW16" s="358"/>
      <c r="AX16" s="359"/>
    </row>
    <row r="17" spans="1:50" x14ac:dyDescent="0.2">
      <c r="A17" s="301">
        <f>'All data'!A17</f>
        <v>34</v>
      </c>
      <c r="B17" s="176" t="s">
        <v>113</v>
      </c>
      <c r="C17" s="184">
        <v>16</v>
      </c>
      <c r="D17" s="185">
        <v>18</v>
      </c>
      <c r="E17" s="184">
        <v>13</v>
      </c>
      <c r="F17" s="185">
        <v>13</v>
      </c>
      <c r="G17" s="184">
        <v>13</v>
      </c>
      <c r="H17" s="185">
        <v>15</v>
      </c>
      <c r="I17" s="184">
        <v>12</v>
      </c>
      <c r="J17" s="185">
        <v>13</v>
      </c>
      <c r="K17" s="184">
        <v>10</v>
      </c>
      <c r="L17" s="185">
        <v>11</v>
      </c>
      <c r="M17" s="187" t="s">
        <v>80</v>
      </c>
      <c r="N17" s="186" t="s">
        <v>80</v>
      </c>
      <c r="O17" s="187" t="s">
        <v>80</v>
      </c>
      <c r="P17" s="186" t="s">
        <v>80</v>
      </c>
      <c r="Q17" s="184" t="s">
        <v>47</v>
      </c>
      <c r="R17" s="185" t="s">
        <v>47</v>
      </c>
      <c r="S17" s="184">
        <v>9</v>
      </c>
      <c r="T17" s="185">
        <v>12</v>
      </c>
      <c r="U17" s="184">
        <v>12</v>
      </c>
      <c r="V17" s="185">
        <v>13</v>
      </c>
      <c r="W17" s="184">
        <v>19</v>
      </c>
      <c r="X17" s="185">
        <v>19</v>
      </c>
      <c r="Y17" s="184">
        <v>8</v>
      </c>
      <c r="Z17" s="185">
        <v>11</v>
      </c>
      <c r="AA17" s="184">
        <v>8</v>
      </c>
      <c r="AB17" s="185">
        <v>9.3000000000000007</v>
      </c>
      <c r="AC17" s="184">
        <v>19</v>
      </c>
      <c r="AD17" s="185">
        <v>24</v>
      </c>
      <c r="AE17" s="358"/>
      <c r="AF17" s="359"/>
      <c r="AG17" s="358"/>
      <c r="AH17" s="359"/>
      <c r="AI17" s="358"/>
      <c r="AJ17" s="359"/>
      <c r="AK17" s="358"/>
      <c r="AL17" s="359"/>
      <c r="AM17" s="358"/>
      <c r="AN17" s="359"/>
      <c r="AO17" s="358"/>
      <c r="AP17" s="359"/>
      <c r="AQ17" s="358"/>
      <c r="AR17" s="359"/>
      <c r="AS17" s="358"/>
      <c r="AT17" s="359"/>
      <c r="AU17" s="358"/>
      <c r="AV17" s="359"/>
      <c r="AW17" s="358"/>
      <c r="AX17" s="359"/>
    </row>
    <row r="18" spans="1:50" x14ac:dyDescent="0.2">
      <c r="A18" s="301">
        <f>'All data'!A18</f>
        <v>36</v>
      </c>
      <c r="B18" s="176" t="s">
        <v>114</v>
      </c>
      <c r="C18" s="184">
        <v>14</v>
      </c>
      <c r="D18" s="185">
        <v>16</v>
      </c>
      <c r="E18" s="184">
        <v>14</v>
      </c>
      <c r="F18" s="185">
        <v>14</v>
      </c>
      <c r="G18" s="184">
        <v>15</v>
      </c>
      <c r="H18" s="185">
        <v>15</v>
      </c>
      <c r="I18" s="184">
        <v>9</v>
      </c>
      <c r="J18" s="185">
        <v>12</v>
      </c>
      <c r="K18" s="184">
        <v>10</v>
      </c>
      <c r="L18" s="185">
        <v>11</v>
      </c>
      <c r="M18" s="187" t="s">
        <v>80</v>
      </c>
      <c r="N18" s="186" t="s">
        <v>80</v>
      </c>
      <c r="O18" s="187" t="s">
        <v>80</v>
      </c>
      <c r="P18" s="186" t="s">
        <v>80</v>
      </c>
      <c r="Q18" s="184" t="s">
        <v>47</v>
      </c>
      <c r="R18" s="185" t="s">
        <v>47</v>
      </c>
      <c r="S18" s="184">
        <v>8</v>
      </c>
      <c r="T18" s="185">
        <v>8</v>
      </c>
      <c r="U18" s="187" t="s">
        <v>80</v>
      </c>
      <c r="V18" s="186" t="s">
        <v>80</v>
      </c>
      <c r="W18" s="184">
        <v>17</v>
      </c>
      <c r="X18" s="185">
        <v>17</v>
      </c>
      <c r="Y18" s="184">
        <v>8</v>
      </c>
      <c r="Z18" s="185">
        <v>10</v>
      </c>
      <c r="AA18" s="184">
        <v>8</v>
      </c>
      <c r="AB18" s="185">
        <v>9.3000000000000007</v>
      </c>
      <c r="AC18" s="184">
        <v>22</v>
      </c>
      <c r="AD18" s="185">
        <v>23</v>
      </c>
      <c r="AE18" s="358"/>
      <c r="AF18" s="359"/>
      <c r="AG18" s="358"/>
      <c r="AH18" s="359"/>
      <c r="AI18" s="358"/>
      <c r="AJ18" s="359"/>
      <c r="AK18" s="358"/>
      <c r="AL18" s="359"/>
      <c r="AM18" s="358"/>
      <c r="AN18" s="359"/>
      <c r="AO18" s="358"/>
      <c r="AP18" s="359"/>
      <c r="AQ18" s="358"/>
      <c r="AR18" s="359"/>
      <c r="AS18" s="358"/>
      <c r="AT18" s="359"/>
      <c r="AU18" s="358"/>
      <c r="AV18" s="359"/>
      <c r="AW18" s="358"/>
      <c r="AX18" s="359"/>
    </row>
    <row r="19" spans="1:50" x14ac:dyDescent="0.2">
      <c r="A19" s="301">
        <f>'All data'!A19</f>
        <v>38</v>
      </c>
      <c r="B19" s="177" t="s">
        <v>115</v>
      </c>
      <c r="C19" s="184">
        <v>14</v>
      </c>
      <c r="D19" s="185">
        <v>16</v>
      </c>
      <c r="E19" s="184">
        <v>12</v>
      </c>
      <c r="F19" s="185">
        <v>12</v>
      </c>
      <c r="G19" s="184">
        <v>19</v>
      </c>
      <c r="H19" s="185">
        <v>19</v>
      </c>
      <c r="I19" s="184">
        <v>12</v>
      </c>
      <c r="J19" s="185">
        <v>12</v>
      </c>
      <c r="K19" s="184">
        <v>9</v>
      </c>
      <c r="L19" s="185">
        <v>11</v>
      </c>
      <c r="M19" s="187" t="s">
        <v>80</v>
      </c>
      <c r="N19" s="186" t="s">
        <v>80</v>
      </c>
      <c r="O19" s="187" t="s">
        <v>80</v>
      </c>
      <c r="P19" s="186" t="s">
        <v>80</v>
      </c>
      <c r="Q19" s="184" t="s">
        <v>47</v>
      </c>
      <c r="R19" s="185" t="s">
        <v>47</v>
      </c>
      <c r="S19" s="187" t="s">
        <v>80</v>
      </c>
      <c r="T19" s="186" t="s">
        <v>80</v>
      </c>
      <c r="U19" s="184">
        <v>11</v>
      </c>
      <c r="V19" s="185">
        <v>12</v>
      </c>
      <c r="W19" s="184">
        <v>16</v>
      </c>
      <c r="X19" s="185">
        <v>17</v>
      </c>
      <c r="Y19" s="187" t="s">
        <v>80</v>
      </c>
      <c r="Z19" s="186" t="s">
        <v>80</v>
      </c>
      <c r="AA19" s="184">
        <v>7</v>
      </c>
      <c r="AB19" s="185">
        <v>9</v>
      </c>
      <c r="AC19" s="187" t="s">
        <v>80</v>
      </c>
      <c r="AD19" s="186" t="s">
        <v>80</v>
      </c>
      <c r="AE19" s="358"/>
      <c r="AF19" s="359"/>
      <c r="AG19" s="358"/>
      <c r="AH19" s="359"/>
      <c r="AI19" s="358"/>
      <c r="AJ19" s="359"/>
      <c r="AK19" s="358"/>
      <c r="AL19" s="359"/>
      <c r="AM19" s="358"/>
      <c r="AN19" s="359"/>
      <c r="AO19" s="358"/>
      <c r="AP19" s="359"/>
      <c r="AQ19" s="358"/>
      <c r="AR19" s="359"/>
      <c r="AS19" s="358"/>
      <c r="AT19" s="359"/>
      <c r="AU19" s="358"/>
      <c r="AV19" s="359"/>
      <c r="AW19" s="358"/>
      <c r="AX19" s="359"/>
    </row>
    <row r="20" spans="1:50" x14ac:dyDescent="0.2">
      <c r="A20" s="301">
        <f>'All data'!A20</f>
        <v>39</v>
      </c>
      <c r="B20" s="177" t="s">
        <v>116</v>
      </c>
      <c r="C20" s="184">
        <v>18</v>
      </c>
      <c r="D20" s="185">
        <v>18</v>
      </c>
      <c r="E20" s="184">
        <v>13</v>
      </c>
      <c r="F20" s="185">
        <v>14</v>
      </c>
      <c r="G20" s="184">
        <v>16</v>
      </c>
      <c r="H20" s="185">
        <v>18</v>
      </c>
      <c r="I20" s="184">
        <v>12</v>
      </c>
      <c r="J20" s="185">
        <v>12</v>
      </c>
      <c r="K20" s="184">
        <v>10</v>
      </c>
      <c r="L20" s="185">
        <v>10</v>
      </c>
      <c r="M20" s="184">
        <v>11</v>
      </c>
      <c r="N20" s="185">
        <v>13</v>
      </c>
      <c r="O20" s="184">
        <v>28</v>
      </c>
      <c r="P20" s="185">
        <v>31</v>
      </c>
      <c r="Q20" s="184" t="s">
        <v>47</v>
      </c>
      <c r="R20" s="185" t="s">
        <v>47</v>
      </c>
      <c r="S20" s="184">
        <v>10</v>
      </c>
      <c r="T20" s="185">
        <v>12</v>
      </c>
      <c r="U20" s="184">
        <v>11</v>
      </c>
      <c r="V20" s="185">
        <v>13</v>
      </c>
      <c r="W20" s="184">
        <v>15</v>
      </c>
      <c r="X20" s="185">
        <v>16</v>
      </c>
      <c r="Y20" s="184">
        <v>8</v>
      </c>
      <c r="Z20" s="185">
        <v>11</v>
      </c>
      <c r="AA20" s="184">
        <v>6</v>
      </c>
      <c r="AB20" s="185">
        <v>9.3000000000000007</v>
      </c>
      <c r="AC20" s="184">
        <v>20</v>
      </c>
      <c r="AD20" s="185">
        <v>21</v>
      </c>
      <c r="AE20" s="184">
        <v>11</v>
      </c>
      <c r="AF20" s="185">
        <v>16</v>
      </c>
      <c r="AG20" s="184">
        <v>11</v>
      </c>
      <c r="AH20" s="185">
        <v>11</v>
      </c>
      <c r="AI20" s="184">
        <v>13</v>
      </c>
      <c r="AJ20" s="185">
        <v>13</v>
      </c>
      <c r="AK20" s="184">
        <v>7</v>
      </c>
      <c r="AL20" s="185">
        <v>7</v>
      </c>
      <c r="AM20" s="184">
        <v>17</v>
      </c>
      <c r="AN20" s="185">
        <v>25</v>
      </c>
      <c r="AO20" s="184">
        <v>11</v>
      </c>
      <c r="AP20" s="185">
        <v>13</v>
      </c>
      <c r="AQ20" s="184" t="s">
        <v>80</v>
      </c>
      <c r="AR20" s="185" t="s">
        <v>80</v>
      </c>
      <c r="AS20" s="184">
        <v>18</v>
      </c>
      <c r="AT20" s="185">
        <v>18</v>
      </c>
      <c r="AU20" s="184">
        <v>14</v>
      </c>
      <c r="AV20" s="185">
        <v>14</v>
      </c>
      <c r="AW20" s="184">
        <v>16</v>
      </c>
      <c r="AX20" s="185">
        <v>16</v>
      </c>
    </row>
    <row r="21" spans="1:50" x14ac:dyDescent="0.2">
      <c r="A21" s="301">
        <f>'All data'!A21</f>
        <v>40</v>
      </c>
      <c r="B21" s="177" t="s">
        <v>117</v>
      </c>
      <c r="C21" s="184">
        <v>14</v>
      </c>
      <c r="D21" s="185">
        <v>16</v>
      </c>
      <c r="E21" s="184">
        <v>10</v>
      </c>
      <c r="F21" s="185">
        <v>11</v>
      </c>
      <c r="G21" s="184">
        <v>15</v>
      </c>
      <c r="H21" s="185">
        <v>16</v>
      </c>
      <c r="I21" s="184">
        <v>11</v>
      </c>
      <c r="J21" s="185">
        <v>12</v>
      </c>
      <c r="K21" s="184">
        <v>8</v>
      </c>
      <c r="L21" s="185">
        <v>9</v>
      </c>
      <c r="M21" s="187" t="s">
        <v>80</v>
      </c>
      <c r="N21" s="186" t="s">
        <v>80</v>
      </c>
      <c r="O21" s="187" t="s">
        <v>80</v>
      </c>
      <c r="P21" s="186" t="s">
        <v>80</v>
      </c>
      <c r="Q21" s="184" t="s">
        <v>47</v>
      </c>
      <c r="R21" s="185" t="s">
        <v>43</v>
      </c>
      <c r="S21" s="184">
        <v>11</v>
      </c>
      <c r="T21" s="185">
        <v>13</v>
      </c>
      <c r="U21" s="184">
        <v>10</v>
      </c>
      <c r="V21" s="185">
        <v>11</v>
      </c>
      <c r="W21" s="184">
        <v>16</v>
      </c>
      <c r="X21" s="185">
        <v>19</v>
      </c>
      <c r="Y21" s="184">
        <v>8</v>
      </c>
      <c r="Z21" s="185">
        <v>8</v>
      </c>
      <c r="AA21" s="184">
        <v>7</v>
      </c>
      <c r="AB21" s="185">
        <v>10</v>
      </c>
      <c r="AC21" s="184">
        <v>21</v>
      </c>
      <c r="AD21" s="185">
        <v>24.2</v>
      </c>
      <c r="AE21" s="358"/>
      <c r="AF21" s="359"/>
      <c r="AG21" s="358"/>
      <c r="AH21" s="359"/>
      <c r="AI21" s="358"/>
      <c r="AJ21" s="359"/>
      <c r="AK21" s="358"/>
      <c r="AL21" s="359"/>
      <c r="AM21" s="358"/>
      <c r="AN21" s="359"/>
      <c r="AO21" s="358"/>
      <c r="AP21" s="359"/>
      <c r="AQ21" s="358"/>
      <c r="AR21" s="359"/>
      <c r="AS21" s="358"/>
      <c r="AT21" s="359"/>
      <c r="AU21" s="358"/>
      <c r="AV21" s="359"/>
      <c r="AW21" s="358"/>
      <c r="AX21" s="359"/>
    </row>
    <row r="22" spans="1:50" x14ac:dyDescent="0.2">
      <c r="A22" s="301">
        <f>'All data'!A22</f>
        <v>43</v>
      </c>
      <c r="B22" s="176" t="s">
        <v>118</v>
      </c>
      <c r="C22" s="184">
        <v>16</v>
      </c>
      <c r="D22" s="185">
        <v>17</v>
      </c>
      <c r="E22" s="184">
        <v>12</v>
      </c>
      <c r="F22" s="185">
        <v>14</v>
      </c>
      <c r="G22" s="184">
        <v>15</v>
      </c>
      <c r="H22" s="185">
        <v>17</v>
      </c>
      <c r="I22" s="184">
        <v>12</v>
      </c>
      <c r="J22" s="185">
        <v>12</v>
      </c>
      <c r="K22" s="184">
        <v>12</v>
      </c>
      <c r="L22" s="185">
        <v>12</v>
      </c>
      <c r="M22" s="187" t="s">
        <v>80</v>
      </c>
      <c r="N22" s="186" t="s">
        <v>80</v>
      </c>
      <c r="O22" s="187" t="s">
        <v>80</v>
      </c>
      <c r="P22" s="186" t="s">
        <v>80</v>
      </c>
      <c r="Q22" s="184" t="s">
        <v>47</v>
      </c>
      <c r="R22" s="185" t="s">
        <v>47</v>
      </c>
      <c r="S22" s="184">
        <v>8</v>
      </c>
      <c r="T22" s="185">
        <v>11</v>
      </c>
      <c r="U22" s="184">
        <v>10</v>
      </c>
      <c r="V22" s="185">
        <v>11</v>
      </c>
      <c r="W22" s="184">
        <v>19</v>
      </c>
      <c r="X22" s="185">
        <v>19</v>
      </c>
      <c r="Y22" s="184">
        <v>11</v>
      </c>
      <c r="Z22" s="185">
        <v>11</v>
      </c>
      <c r="AA22" s="184">
        <v>8</v>
      </c>
      <c r="AB22" s="185">
        <v>9.3000000000000007</v>
      </c>
      <c r="AC22" s="184">
        <v>19</v>
      </c>
      <c r="AD22" s="185">
        <v>24</v>
      </c>
      <c r="AE22" s="358"/>
      <c r="AF22" s="359"/>
      <c r="AG22" s="358"/>
      <c r="AH22" s="359"/>
      <c r="AI22" s="358"/>
      <c r="AJ22" s="359"/>
      <c r="AK22" s="358"/>
      <c r="AL22" s="359"/>
      <c r="AM22" s="358"/>
      <c r="AN22" s="359"/>
      <c r="AO22" s="358"/>
      <c r="AP22" s="359"/>
      <c r="AQ22" s="358"/>
      <c r="AR22" s="359"/>
      <c r="AS22" s="358"/>
      <c r="AT22" s="359"/>
      <c r="AU22" s="358"/>
      <c r="AV22" s="359"/>
      <c r="AW22" s="358"/>
      <c r="AX22" s="359"/>
    </row>
    <row r="23" spans="1:50" x14ac:dyDescent="0.2">
      <c r="A23" s="233">
        <f>'All data'!A23</f>
        <v>44</v>
      </c>
      <c r="B23" s="176" t="s">
        <v>119</v>
      </c>
      <c r="C23" s="184">
        <v>15</v>
      </c>
      <c r="D23" s="185">
        <v>19</v>
      </c>
      <c r="E23" s="184">
        <v>12</v>
      </c>
      <c r="F23" s="185">
        <v>14</v>
      </c>
      <c r="G23" s="184">
        <v>14</v>
      </c>
      <c r="H23" s="185">
        <v>15</v>
      </c>
      <c r="I23" s="184">
        <v>12</v>
      </c>
      <c r="J23" s="185">
        <v>13</v>
      </c>
      <c r="K23" s="184">
        <v>8</v>
      </c>
      <c r="L23" s="185">
        <v>10</v>
      </c>
      <c r="M23" s="184">
        <v>12</v>
      </c>
      <c r="N23" s="185">
        <v>12</v>
      </c>
      <c r="O23" s="184">
        <v>29</v>
      </c>
      <c r="P23" s="185">
        <v>29</v>
      </c>
      <c r="Q23" s="184" t="s">
        <v>47</v>
      </c>
      <c r="R23" s="185" t="s">
        <v>47</v>
      </c>
      <c r="S23" s="184">
        <v>8</v>
      </c>
      <c r="T23" s="185">
        <v>11</v>
      </c>
      <c r="U23" s="184">
        <v>11</v>
      </c>
      <c r="V23" s="185">
        <v>12</v>
      </c>
      <c r="W23" s="184">
        <v>16</v>
      </c>
      <c r="X23" s="185">
        <v>17</v>
      </c>
      <c r="Y23" s="184">
        <v>8</v>
      </c>
      <c r="Z23" s="185">
        <v>8</v>
      </c>
      <c r="AA23" s="184">
        <v>7</v>
      </c>
      <c r="AB23" s="185">
        <v>9.3000000000000007</v>
      </c>
      <c r="AC23" s="184">
        <v>22</v>
      </c>
      <c r="AD23" s="185">
        <v>22</v>
      </c>
      <c r="AE23" s="184">
        <v>18.3</v>
      </c>
      <c r="AF23" s="185">
        <v>19.3</v>
      </c>
      <c r="AG23" s="184">
        <v>11</v>
      </c>
      <c r="AH23" s="185">
        <v>11</v>
      </c>
      <c r="AI23" s="184">
        <v>15</v>
      </c>
      <c r="AJ23" s="185">
        <v>15</v>
      </c>
      <c r="AK23" s="184">
        <v>10</v>
      </c>
      <c r="AL23" s="185">
        <v>15</v>
      </c>
      <c r="AM23" s="184">
        <v>18</v>
      </c>
      <c r="AN23" s="185">
        <v>24</v>
      </c>
      <c r="AO23" s="184">
        <v>12</v>
      </c>
      <c r="AP23" s="185">
        <v>12</v>
      </c>
      <c r="AQ23" s="184" t="s">
        <v>80</v>
      </c>
      <c r="AR23" s="185" t="s">
        <v>80</v>
      </c>
      <c r="AS23" s="184">
        <v>16</v>
      </c>
      <c r="AT23" s="185">
        <v>19</v>
      </c>
      <c r="AU23" s="184">
        <v>14</v>
      </c>
      <c r="AV23" s="185">
        <v>14</v>
      </c>
      <c r="AW23" s="184">
        <v>15</v>
      </c>
      <c r="AX23" s="185">
        <v>15</v>
      </c>
    </row>
    <row r="24" spans="1:50" x14ac:dyDescent="0.2">
      <c r="A24" s="233">
        <f>'All data'!A24</f>
        <v>46</v>
      </c>
      <c r="B24" s="176" t="s">
        <v>120</v>
      </c>
      <c r="C24" s="184">
        <v>14</v>
      </c>
      <c r="D24" s="185">
        <v>17</v>
      </c>
      <c r="E24" s="184">
        <v>14</v>
      </c>
      <c r="F24" s="185">
        <v>14</v>
      </c>
      <c r="G24" s="184">
        <v>10</v>
      </c>
      <c r="H24" s="185">
        <v>12</v>
      </c>
      <c r="I24" s="184">
        <v>10</v>
      </c>
      <c r="J24" s="185">
        <v>11</v>
      </c>
      <c r="K24" s="184">
        <v>7</v>
      </c>
      <c r="L24" s="185">
        <v>12</v>
      </c>
      <c r="M24" s="184">
        <v>10</v>
      </c>
      <c r="N24" s="185">
        <v>13</v>
      </c>
      <c r="O24" s="184">
        <v>29</v>
      </c>
      <c r="P24" s="185">
        <v>30</v>
      </c>
      <c r="Q24" s="184" t="s">
        <v>47</v>
      </c>
      <c r="R24" s="185" t="s">
        <v>43</v>
      </c>
      <c r="S24" s="184">
        <v>11</v>
      </c>
      <c r="T24" s="185">
        <v>12</v>
      </c>
      <c r="U24" s="184">
        <v>10</v>
      </c>
      <c r="V24" s="185">
        <v>11</v>
      </c>
      <c r="W24" s="184">
        <v>16</v>
      </c>
      <c r="X24" s="185">
        <v>17</v>
      </c>
      <c r="Y24" s="184">
        <v>8</v>
      </c>
      <c r="Z24" s="185">
        <v>8</v>
      </c>
      <c r="AA24" s="184">
        <v>7</v>
      </c>
      <c r="AB24" s="185">
        <v>9.3000000000000007</v>
      </c>
      <c r="AC24" s="184">
        <v>23</v>
      </c>
      <c r="AD24" s="185">
        <v>23</v>
      </c>
      <c r="AE24" s="184">
        <v>14</v>
      </c>
      <c r="AF24" s="185">
        <v>17.3</v>
      </c>
      <c r="AG24" s="184">
        <v>10</v>
      </c>
      <c r="AH24" s="185">
        <v>10</v>
      </c>
      <c r="AI24" s="184">
        <v>14</v>
      </c>
      <c r="AJ24" s="185">
        <v>14</v>
      </c>
      <c r="AK24" s="184">
        <v>7</v>
      </c>
      <c r="AL24" s="185">
        <v>17</v>
      </c>
      <c r="AM24" s="184">
        <v>17</v>
      </c>
      <c r="AN24" s="185">
        <v>24</v>
      </c>
      <c r="AO24" s="184">
        <v>13</v>
      </c>
      <c r="AP24" s="185">
        <v>14</v>
      </c>
      <c r="AQ24" s="184" t="s">
        <v>80</v>
      </c>
      <c r="AR24" s="185" t="s">
        <v>80</v>
      </c>
      <c r="AS24" s="184">
        <v>20</v>
      </c>
      <c r="AT24" s="185">
        <v>21</v>
      </c>
      <c r="AU24" s="184">
        <v>13</v>
      </c>
      <c r="AV24" s="185">
        <v>15</v>
      </c>
      <c r="AW24" s="184">
        <v>11</v>
      </c>
      <c r="AX24" s="185">
        <v>11</v>
      </c>
    </row>
    <row r="25" spans="1:50" x14ac:dyDescent="0.2">
      <c r="A25" s="233">
        <f>'All data'!A25</f>
        <v>56</v>
      </c>
      <c r="B25" s="177" t="s">
        <v>121</v>
      </c>
      <c r="C25" s="184">
        <v>15</v>
      </c>
      <c r="D25" s="185">
        <v>18</v>
      </c>
      <c r="E25" s="184">
        <v>13</v>
      </c>
      <c r="F25" s="185">
        <v>16</v>
      </c>
      <c r="G25" s="184">
        <v>12</v>
      </c>
      <c r="H25" s="185">
        <v>17</v>
      </c>
      <c r="I25" s="184">
        <v>12</v>
      </c>
      <c r="J25" s="185">
        <v>13</v>
      </c>
      <c r="K25" s="184">
        <v>8</v>
      </c>
      <c r="L25" s="185">
        <v>9</v>
      </c>
      <c r="M25" s="187" t="s">
        <v>80</v>
      </c>
      <c r="N25" s="186" t="s">
        <v>80</v>
      </c>
      <c r="O25" s="187" t="s">
        <v>80</v>
      </c>
      <c r="P25" s="186" t="s">
        <v>80</v>
      </c>
      <c r="Q25" s="184" t="s">
        <v>47</v>
      </c>
      <c r="R25" s="185" t="s">
        <v>43</v>
      </c>
      <c r="S25" s="184">
        <v>11</v>
      </c>
      <c r="T25" s="185">
        <v>12</v>
      </c>
      <c r="U25" s="184">
        <v>11</v>
      </c>
      <c r="V25" s="185">
        <v>12</v>
      </c>
      <c r="W25" s="184">
        <v>15</v>
      </c>
      <c r="X25" s="185">
        <v>17</v>
      </c>
      <c r="Y25" s="184">
        <v>8</v>
      </c>
      <c r="Z25" s="185">
        <v>11</v>
      </c>
      <c r="AA25" s="184">
        <v>9</v>
      </c>
      <c r="AB25" s="185">
        <v>9.3000000000000007</v>
      </c>
      <c r="AC25" s="184">
        <v>20</v>
      </c>
      <c r="AD25" s="185">
        <v>24.2</v>
      </c>
      <c r="AE25" s="358"/>
      <c r="AF25" s="359"/>
      <c r="AG25" s="358"/>
      <c r="AH25" s="359"/>
      <c r="AI25" s="358"/>
      <c r="AJ25" s="359"/>
      <c r="AK25" s="358"/>
      <c r="AL25" s="359"/>
      <c r="AM25" s="358"/>
      <c r="AN25" s="359"/>
      <c r="AO25" s="358"/>
      <c r="AP25" s="359"/>
      <c r="AQ25" s="358"/>
      <c r="AR25" s="359"/>
      <c r="AS25" s="358"/>
      <c r="AT25" s="359"/>
      <c r="AU25" s="358"/>
      <c r="AV25" s="359"/>
      <c r="AW25" s="358"/>
      <c r="AX25" s="359"/>
    </row>
    <row r="26" spans="1:50" x14ac:dyDescent="0.2">
      <c r="A26" s="233">
        <f>'All data'!A26</f>
        <v>59</v>
      </c>
      <c r="B26" s="177" t="s">
        <v>122</v>
      </c>
      <c r="C26" s="184">
        <v>17</v>
      </c>
      <c r="D26" s="185">
        <v>17</v>
      </c>
      <c r="E26" s="184">
        <v>15</v>
      </c>
      <c r="F26" s="185">
        <v>15</v>
      </c>
      <c r="G26" s="184">
        <v>13</v>
      </c>
      <c r="H26" s="185">
        <v>17</v>
      </c>
      <c r="I26" s="184">
        <v>10</v>
      </c>
      <c r="J26" s="185">
        <v>12</v>
      </c>
      <c r="K26" s="184">
        <v>10</v>
      </c>
      <c r="L26" s="185">
        <v>10</v>
      </c>
      <c r="M26" s="184">
        <v>11</v>
      </c>
      <c r="N26" s="185">
        <v>14</v>
      </c>
      <c r="O26" s="184">
        <v>28</v>
      </c>
      <c r="P26" s="185">
        <v>29</v>
      </c>
      <c r="Q26" s="184" t="s">
        <v>47</v>
      </c>
      <c r="R26" s="185" t="s">
        <v>47</v>
      </c>
      <c r="S26" s="184">
        <v>11</v>
      </c>
      <c r="T26" s="185">
        <v>11</v>
      </c>
      <c r="U26" s="184">
        <v>9</v>
      </c>
      <c r="V26" s="185">
        <v>10</v>
      </c>
      <c r="W26" s="184">
        <v>14</v>
      </c>
      <c r="X26" s="185">
        <v>15</v>
      </c>
      <c r="Y26" s="184">
        <v>8</v>
      </c>
      <c r="Z26" s="185">
        <v>11</v>
      </c>
      <c r="AA26" s="184">
        <v>6</v>
      </c>
      <c r="AB26" s="185">
        <v>9.3000000000000007</v>
      </c>
      <c r="AC26" s="184">
        <v>22</v>
      </c>
      <c r="AD26" s="185">
        <v>26</v>
      </c>
      <c r="AE26" s="184">
        <v>17.3</v>
      </c>
      <c r="AF26" s="185">
        <v>18.3</v>
      </c>
      <c r="AG26" s="184">
        <v>11.3</v>
      </c>
      <c r="AH26" s="185">
        <v>11.3</v>
      </c>
      <c r="AI26" s="184">
        <v>13</v>
      </c>
      <c r="AJ26" s="185">
        <v>13</v>
      </c>
      <c r="AK26" s="184">
        <v>5</v>
      </c>
      <c r="AL26" s="185">
        <v>12</v>
      </c>
      <c r="AM26" s="184">
        <v>18</v>
      </c>
      <c r="AN26" s="185">
        <v>24</v>
      </c>
      <c r="AO26" s="184">
        <v>9</v>
      </c>
      <c r="AP26" s="185">
        <v>13</v>
      </c>
      <c r="AQ26" s="184" t="s">
        <v>80</v>
      </c>
      <c r="AR26" s="185" t="s">
        <v>80</v>
      </c>
      <c r="AS26" s="184">
        <v>18</v>
      </c>
      <c r="AT26" s="185">
        <v>23</v>
      </c>
      <c r="AU26" s="184">
        <v>13</v>
      </c>
      <c r="AV26" s="185">
        <v>13</v>
      </c>
      <c r="AW26" s="184">
        <v>16</v>
      </c>
      <c r="AX26" s="185">
        <v>16</v>
      </c>
    </row>
    <row r="27" spans="1:50" x14ac:dyDescent="0.2">
      <c r="A27" s="233">
        <f>'All data'!A27</f>
        <v>61</v>
      </c>
      <c r="B27" s="178" t="s">
        <v>123</v>
      </c>
      <c r="C27" s="184">
        <v>17</v>
      </c>
      <c r="D27" s="185">
        <v>17</v>
      </c>
      <c r="E27" s="184">
        <v>12</v>
      </c>
      <c r="F27" s="185">
        <v>14</v>
      </c>
      <c r="G27" s="184">
        <v>15</v>
      </c>
      <c r="H27" s="185">
        <v>16</v>
      </c>
      <c r="I27" s="184">
        <v>12</v>
      </c>
      <c r="J27" s="185">
        <v>13</v>
      </c>
      <c r="K27" s="184">
        <v>10</v>
      </c>
      <c r="L27" s="185">
        <v>11</v>
      </c>
      <c r="M27" s="187" t="s">
        <v>80</v>
      </c>
      <c r="N27" s="186" t="s">
        <v>80</v>
      </c>
      <c r="O27" s="187" t="s">
        <v>80</v>
      </c>
      <c r="P27" s="186" t="s">
        <v>80</v>
      </c>
      <c r="Q27" s="184" t="s">
        <v>47</v>
      </c>
      <c r="R27" s="185" t="s">
        <v>47</v>
      </c>
      <c r="S27" s="184">
        <v>12</v>
      </c>
      <c r="T27" s="185">
        <v>13</v>
      </c>
      <c r="U27" s="184">
        <v>10</v>
      </c>
      <c r="V27" s="185">
        <v>13</v>
      </c>
      <c r="W27" s="184">
        <v>14</v>
      </c>
      <c r="X27" s="185">
        <v>18</v>
      </c>
      <c r="Y27" s="184">
        <v>8</v>
      </c>
      <c r="Z27" s="185">
        <v>8</v>
      </c>
      <c r="AA27" s="184">
        <v>8</v>
      </c>
      <c r="AB27" s="185">
        <v>9.3000000000000007</v>
      </c>
      <c r="AC27" s="184"/>
      <c r="AD27" s="185"/>
      <c r="AE27" s="358"/>
      <c r="AF27" s="359"/>
      <c r="AG27" s="358"/>
      <c r="AH27" s="359"/>
      <c r="AI27" s="358"/>
      <c r="AJ27" s="359"/>
      <c r="AK27" s="358"/>
      <c r="AL27" s="359"/>
      <c r="AM27" s="358"/>
      <c r="AN27" s="359"/>
      <c r="AO27" s="358"/>
      <c r="AP27" s="359"/>
      <c r="AQ27" s="358"/>
      <c r="AR27" s="359"/>
      <c r="AS27" s="358"/>
      <c r="AT27" s="359"/>
      <c r="AU27" s="358"/>
      <c r="AV27" s="359"/>
      <c r="AW27" s="358"/>
      <c r="AX27" s="359"/>
    </row>
    <row r="28" spans="1:50" x14ac:dyDescent="0.2">
      <c r="A28" s="233">
        <f>'All data'!A28</f>
        <v>63</v>
      </c>
      <c r="B28" s="178" t="s">
        <v>124</v>
      </c>
      <c r="C28" s="184">
        <v>15</v>
      </c>
      <c r="D28" s="185">
        <v>17</v>
      </c>
      <c r="E28" s="184">
        <v>13</v>
      </c>
      <c r="F28" s="185">
        <v>14</v>
      </c>
      <c r="G28" s="184">
        <v>13</v>
      </c>
      <c r="H28" s="185">
        <v>15</v>
      </c>
      <c r="I28" s="184">
        <v>12</v>
      </c>
      <c r="J28" s="185">
        <v>12</v>
      </c>
      <c r="K28" s="184">
        <v>10</v>
      </c>
      <c r="L28" s="185">
        <v>10</v>
      </c>
      <c r="M28" s="184">
        <v>9</v>
      </c>
      <c r="N28" s="185">
        <v>11</v>
      </c>
      <c r="O28" s="184">
        <v>28</v>
      </c>
      <c r="P28" s="185">
        <v>29</v>
      </c>
      <c r="Q28" s="184" t="s">
        <v>47</v>
      </c>
      <c r="R28" s="185" t="s">
        <v>47</v>
      </c>
      <c r="S28" s="184">
        <v>11</v>
      </c>
      <c r="T28" s="185">
        <v>12</v>
      </c>
      <c r="U28" s="184">
        <v>12</v>
      </c>
      <c r="V28" s="185">
        <v>12</v>
      </c>
      <c r="W28" s="184">
        <v>16</v>
      </c>
      <c r="X28" s="185">
        <v>18</v>
      </c>
      <c r="Y28" s="184">
        <v>8</v>
      </c>
      <c r="Z28" s="185">
        <v>8</v>
      </c>
      <c r="AA28" s="184">
        <v>8</v>
      </c>
      <c r="AB28" s="185">
        <v>9.3000000000000007</v>
      </c>
      <c r="AC28" s="184">
        <v>22</v>
      </c>
      <c r="AD28" s="185">
        <v>23</v>
      </c>
      <c r="AE28" s="184">
        <v>13</v>
      </c>
      <c r="AF28" s="185">
        <v>17.3</v>
      </c>
      <c r="AG28" s="184">
        <v>11</v>
      </c>
      <c r="AH28" s="185">
        <v>14</v>
      </c>
      <c r="AI28" s="184">
        <v>15</v>
      </c>
      <c r="AJ28" s="185">
        <v>15</v>
      </c>
      <c r="AK28" s="184">
        <v>13</v>
      </c>
      <c r="AL28" s="185">
        <v>16</v>
      </c>
      <c r="AM28" s="184">
        <v>17</v>
      </c>
      <c r="AN28" s="185">
        <v>22</v>
      </c>
      <c r="AO28" s="184">
        <v>11</v>
      </c>
      <c r="AP28" s="185">
        <v>12</v>
      </c>
      <c r="AQ28" s="184" t="s">
        <v>80</v>
      </c>
      <c r="AR28" s="185" t="s">
        <v>80</v>
      </c>
      <c r="AS28" s="184">
        <v>23</v>
      </c>
      <c r="AT28" s="185">
        <v>23</v>
      </c>
      <c r="AU28" s="184">
        <v>15</v>
      </c>
      <c r="AV28" s="185">
        <v>15</v>
      </c>
      <c r="AW28" s="184">
        <v>15</v>
      </c>
      <c r="AX28" s="185">
        <v>15</v>
      </c>
    </row>
    <row r="29" spans="1:50" x14ac:dyDescent="0.2">
      <c r="A29" s="233">
        <f>'All data'!A29</f>
        <v>64</v>
      </c>
      <c r="B29" s="178" t="s">
        <v>125</v>
      </c>
      <c r="C29" s="184">
        <v>16</v>
      </c>
      <c r="D29" s="185">
        <v>17</v>
      </c>
      <c r="E29" s="184">
        <v>11</v>
      </c>
      <c r="F29" s="185">
        <v>12</v>
      </c>
      <c r="G29" s="184">
        <v>18</v>
      </c>
      <c r="H29" s="185">
        <v>18</v>
      </c>
      <c r="I29" s="184">
        <v>11</v>
      </c>
      <c r="J29" s="185">
        <v>13</v>
      </c>
      <c r="K29" s="184">
        <v>8</v>
      </c>
      <c r="L29" s="185">
        <v>12</v>
      </c>
      <c r="M29" s="184">
        <v>13</v>
      </c>
      <c r="N29" s="185">
        <v>13</v>
      </c>
      <c r="O29" s="184">
        <v>28</v>
      </c>
      <c r="P29" s="185">
        <v>31</v>
      </c>
      <c r="Q29" s="184" t="s">
        <v>47</v>
      </c>
      <c r="R29" s="185" t="s">
        <v>47</v>
      </c>
      <c r="S29" s="184">
        <v>11</v>
      </c>
      <c r="T29" s="185">
        <v>13</v>
      </c>
      <c r="U29" s="184">
        <v>11</v>
      </c>
      <c r="V29" s="185">
        <v>12</v>
      </c>
      <c r="W29" s="184">
        <v>15</v>
      </c>
      <c r="X29" s="185">
        <v>19</v>
      </c>
      <c r="Y29" s="184">
        <v>8</v>
      </c>
      <c r="Z29" s="185">
        <v>10</v>
      </c>
      <c r="AA29" s="184">
        <v>8</v>
      </c>
      <c r="AB29" s="185">
        <v>9.3000000000000007</v>
      </c>
      <c r="AC29" s="184">
        <v>24</v>
      </c>
      <c r="AD29" s="185">
        <v>24</v>
      </c>
      <c r="AE29" s="358"/>
      <c r="AF29" s="359"/>
      <c r="AG29" s="358"/>
      <c r="AH29" s="359"/>
      <c r="AI29" s="358"/>
      <c r="AJ29" s="359"/>
      <c r="AK29" s="358"/>
      <c r="AL29" s="359"/>
      <c r="AM29" s="358"/>
      <c r="AN29" s="359"/>
      <c r="AO29" s="358"/>
      <c r="AP29" s="359"/>
      <c r="AQ29" s="358"/>
      <c r="AR29" s="359"/>
      <c r="AS29" s="358"/>
      <c r="AT29" s="359"/>
      <c r="AU29" s="358"/>
      <c r="AV29" s="359"/>
      <c r="AW29" s="358"/>
      <c r="AX29" s="359"/>
    </row>
    <row r="30" spans="1:50" x14ac:dyDescent="0.2">
      <c r="A30" s="233">
        <f>'All data'!A30</f>
        <v>66</v>
      </c>
      <c r="B30" s="178" t="s">
        <v>126</v>
      </c>
      <c r="C30" s="184">
        <v>17</v>
      </c>
      <c r="D30" s="185">
        <v>18</v>
      </c>
      <c r="E30" s="184">
        <v>13</v>
      </c>
      <c r="F30" s="185">
        <v>13</v>
      </c>
      <c r="G30" s="184">
        <v>15</v>
      </c>
      <c r="H30" s="185">
        <v>16</v>
      </c>
      <c r="I30" s="184">
        <v>12</v>
      </c>
      <c r="J30" s="185">
        <v>13</v>
      </c>
      <c r="K30" s="184">
        <v>8</v>
      </c>
      <c r="L30" s="185">
        <v>8</v>
      </c>
      <c r="M30" s="187" t="s">
        <v>80</v>
      </c>
      <c r="N30" s="186" t="s">
        <v>80</v>
      </c>
      <c r="O30" s="187" t="s">
        <v>80</v>
      </c>
      <c r="P30" s="186" t="s">
        <v>80</v>
      </c>
      <c r="Q30" s="184" t="s">
        <v>47</v>
      </c>
      <c r="R30" s="185" t="s">
        <v>43</v>
      </c>
      <c r="S30" s="184">
        <v>12</v>
      </c>
      <c r="T30" s="185">
        <v>14.1</v>
      </c>
      <c r="U30" s="184">
        <v>11</v>
      </c>
      <c r="V30" s="185">
        <v>12</v>
      </c>
      <c r="W30" s="184">
        <v>17</v>
      </c>
      <c r="X30" s="185">
        <v>19</v>
      </c>
      <c r="Y30" s="184">
        <v>8</v>
      </c>
      <c r="Z30" s="185">
        <v>9</v>
      </c>
      <c r="AA30" s="184">
        <v>8</v>
      </c>
      <c r="AB30" s="185">
        <v>9.3000000000000007</v>
      </c>
      <c r="AC30" s="184">
        <v>21</v>
      </c>
      <c r="AD30" s="185">
        <v>24</v>
      </c>
      <c r="AE30" s="358"/>
      <c r="AF30" s="359"/>
      <c r="AG30" s="358"/>
      <c r="AH30" s="359"/>
      <c r="AI30" s="358"/>
      <c r="AJ30" s="359"/>
      <c r="AK30" s="358"/>
      <c r="AL30" s="359"/>
      <c r="AM30" s="358"/>
      <c r="AN30" s="359"/>
      <c r="AO30" s="358"/>
      <c r="AP30" s="359"/>
      <c r="AQ30" s="358"/>
      <c r="AR30" s="359"/>
      <c r="AS30" s="358"/>
      <c r="AT30" s="359"/>
      <c r="AU30" s="358"/>
      <c r="AV30" s="359"/>
      <c r="AW30" s="358"/>
      <c r="AX30" s="359"/>
    </row>
    <row r="31" spans="1:50" x14ac:dyDescent="0.2">
      <c r="A31" s="233">
        <f>'All data'!A31</f>
        <v>67</v>
      </c>
      <c r="B31" s="178" t="s">
        <v>127</v>
      </c>
      <c r="C31" s="184">
        <v>16</v>
      </c>
      <c r="D31" s="185">
        <v>17</v>
      </c>
      <c r="E31" s="184">
        <v>8</v>
      </c>
      <c r="F31" s="185">
        <v>14</v>
      </c>
      <c r="G31" s="184">
        <v>18</v>
      </c>
      <c r="H31" s="185">
        <v>18</v>
      </c>
      <c r="I31" s="184">
        <v>12</v>
      </c>
      <c r="J31" s="185">
        <v>12</v>
      </c>
      <c r="K31" s="184">
        <v>8</v>
      </c>
      <c r="L31" s="185">
        <v>10</v>
      </c>
      <c r="M31" s="184">
        <v>11</v>
      </c>
      <c r="N31" s="185">
        <v>12</v>
      </c>
      <c r="O31" s="184">
        <v>29</v>
      </c>
      <c r="P31" s="185">
        <v>31.2</v>
      </c>
      <c r="Q31" s="184" t="s">
        <v>47</v>
      </c>
      <c r="R31" s="185" t="s">
        <v>43</v>
      </c>
      <c r="S31" s="184">
        <v>12</v>
      </c>
      <c r="T31" s="185">
        <v>12</v>
      </c>
      <c r="U31" s="184">
        <v>11</v>
      </c>
      <c r="V31" s="185">
        <v>12</v>
      </c>
      <c r="W31" s="184">
        <v>16</v>
      </c>
      <c r="X31" s="185">
        <v>16</v>
      </c>
      <c r="Y31" s="184">
        <v>8</v>
      </c>
      <c r="Z31" s="185">
        <v>11</v>
      </c>
      <c r="AA31" s="184">
        <v>7</v>
      </c>
      <c r="AB31" s="185">
        <v>8</v>
      </c>
      <c r="AC31" s="184">
        <v>21</v>
      </c>
      <c r="AD31" s="185">
        <v>21</v>
      </c>
      <c r="AE31" s="184">
        <v>15</v>
      </c>
      <c r="AF31" s="185">
        <v>15.3</v>
      </c>
      <c r="AG31" s="184">
        <v>15</v>
      </c>
      <c r="AH31" s="185">
        <v>15</v>
      </c>
      <c r="AI31" s="184">
        <v>14</v>
      </c>
      <c r="AJ31" s="185">
        <v>14</v>
      </c>
      <c r="AK31" s="184">
        <v>7</v>
      </c>
      <c r="AL31" s="185">
        <v>19</v>
      </c>
      <c r="AM31" s="184">
        <v>19</v>
      </c>
      <c r="AN31" s="185">
        <v>20</v>
      </c>
      <c r="AO31" s="184">
        <v>12</v>
      </c>
      <c r="AP31" s="185">
        <v>14</v>
      </c>
      <c r="AQ31" s="184">
        <v>11</v>
      </c>
      <c r="AR31" s="185">
        <v>11</v>
      </c>
      <c r="AS31" s="184">
        <v>17</v>
      </c>
      <c r="AT31" s="185">
        <v>20</v>
      </c>
      <c r="AU31" s="184">
        <v>13</v>
      </c>
      <c r="AV31" s="185">
        <v>15</v>
      </c>
      <c r="AW31" s="184">
        <v>16</v>
      </c>
      <c r="AX31" s="185">
        <v>16</v>
      </c>
    </row>
    <row r="32" spans="1:50" x14ac:dyDescent="0.2">
      <c r="A32" s="233">
        <f>'All data'!A32</f>
        <v>69</v>
      </c>
      <c r="B32" s="177" t="s">
        <v>128</v>
      </c>
      <c r="C32" s="184">
        <v>12</v>
      </c>
      <c r="D32" s="185">
        <v>17</v>
      </c>
      <c r="E32" s="184">
        <v>13</v>
      </c>
      <c r="F32" s="185">
        <v>14</v>
      </c>
      <c r="G32" s="184">
        <v>14</v>
      </c>
      <c r="H32" s="185">
        <v>16</v>
      </c>
      <c r="I32" s="184">
        <v>8</v>
      </c>
      <c r="J32" s="185">
        <v>12</v>
      </c>
      <c r="K32" s="184">
        <v>8</v>
      </c>
      <c r="L32" s="185">
        <v>11</v>
      </c>
      <c r="M32" s="184">
        <v>9</v>
      </c>
      <c r="N32" s="185">
        <v>14</v>
      </c>
      <c r="O32" s="184">
        <v>29</v>
      </c>
      <c r="P32" s="185">
        <v>30</v>
      </c>
      <c r="Q32" s="184" t="s">
        <v>47</v>
      </c>
      <c r="R32" s="185" t="s">
        <v>43</v>
      </c>
      <c r="S32" s="184">
        <v>12</v>
      </c>
      <c r="T32" s="185">
        <v>12</v>
      </c>
      <c r="U32" s="184">
        <v>12</v>
      </c>
      <c r="V32" s="185">
        <v>13</v>
      </c>
      <c r="W32" s="184">
        <v>16</v>
      </c>
      <c r="X32" s="185">
        <v>18</v>
      </c>
      <c r="Y32" s="184">
        <v>8</v>
      </c>
      <c r="Z32" s="185">
        <v>9</v>
      </c>
      <c r="AA32" s="184">
        <v>9</v>
      </c>
      <c r="AB32" s="185">
        <v>9.3000000000000007</v>
      </c>
      <c r="AC32" s="184">
        <v>21</v>
      </c>
      <c r="AD32" s="185">
        <v>22</v>
      </c>
      <c r="AE32" s="358"/>
      <c r="AF32" s="359"/>
      <c r="AG32" s="358"/>
      <c r="AH32" s="359"/>
      <c r="AI32" s="358"/>
      <c r="AJ32" s="359"/>
      <c r="AK32" s="358"/>
      <c r="AL32" s="359"/>
      <c r="AM32" s="358"/>
      <c r="AN32" s="359"/>
      <c r="AO32" s="358"/>
      <c r="AP32" s="359"/>
      <c r="AQ32" s="358"/>
      <c r="AR32" s="359"/>
      <c r="AS32" s="358"/>
      <c r="AT32" s="359"/>
      <c r="AU32" s="358"/>
      <c r="AV32" s="359"/>
      <c r="AW32" s="358"/>
      <c r="AX32" s="359"/>
    </row>
    <row r="33" spans="1:50" x14ac:dyDescent="0.2">
      <c r="A33" s="233">
        <f>'All data'!A33</f>
        <v>75</v>
      </c>
      <c r="B33" s="178" t="s">
        <v>129</v>
      </c>
      <c r="C33" s="184">
        <v>15</v>
      </c>
      <c r="D33" s="185">
        <v>17</v>
      </c>
      <c r="E33" s="184">
        <v>13</v>
      </c>
      <c r="F33" s="185">
        <v>13</v>
      </c>
      <c r="G33" s="184">
        <v>12</v>
      </c>
      <c r="H33" s="185">
        <v>14</v>
      </c>
      <c r="I33" s="184">
        <v>11</v>
      </c>
      <c r="J33" s="185">
        <v>12</v>
      </c>
      <c r="K33" s="184">
        <v>9</v>
      </c>
      <c r="L33" s="185">
        <v>11</v>
      </c>
      <c r="M33" s="184">
        <v>7.3</v>
      </c>
      <c r="N33" s="185">
        <v>13</v>
      </c>
      <c r="O33" s="184">
        <v>30.2</v>
      </c>
      <c r="P33" s="185">
        <v>30.2</v>
      </c>
      <c r="Q33" s="184" t="s">
        <v>47</v>
      </c>
      <c r="R33" s="185" t="s">
        <v>47</v>
      </c>
      <c r="S33" s="184">
        <v>11</v>
      </c>
      <c r="T33" s="185">
        <v>13</v>
      </c>
      <c r="U33" s="184">
        <v>12</v>
      </c>
      <c r="V33" s="185">
        <v>13</v>
      </c>
      <c r="W33" s="184">
        <v>18</v>
      </c>
      <c r="X33" s="185">
        <v>18</v>
      </c>
      <c r="Y33" s="184">
        <v>8</v>
      </c>
      <c r="Z33" s="185">
        <v>11</v>
      </c>
      <c r="AA33" s="184">
        <v>6</v>
      </c>
      <c r="AB33" s="185">
        <v>9</v>
      </c>
      <c r="AC33" s="184">
        <v>22</v>
      </c>
      <c r="AD33" s="185">
        <v>25</v>
      </c>
      <c r="AE33" s="184">
        <v>13</v>
      </c>
      <c r="AF33" s="185">
        <v>17.3</v>
      </c>
      <c r="AG33" s="184">
        <v>11</v>
      </c>
      <c r="AH33" s="185">
        <v>11.3</v>
      </c>
      <c r="AI33" s="184">
        <v>13</v>
      </c>
      <c r="AJ33" s="185">
        <v>13</v>
      </c>
      <c r="AK33" s="184">
        <v>10</v>
      </c>
      <c r="AL33" s="185">
        <v>10</v>
      </c>
      <c r="AM33" s="184">
        <v>20</v>
      </c>
      <c r="AN33" s="185">
        <v>22</v>
      </c>
      <c r="AO33" s="184">
        <v>10</v>
      </c>
      <c r="AP33" s="185">
        <v>12</v>
      </c>
      <c r="AQ33" s="184" t="s">
        <v>80</v>
      </c>
      <c r="AR33" s="185" t="s">
        <v>80</v>
      </c>
      <c r="AS33" s="184">
        <v>15</v>
      </c>
      <c r="AT33" s="185">
        <v>15</v>
      </c>
      <c r="AU33" s="184">
        <v>14</v>
      </c>
      <c r="AV33" s="185">
        <v>14</v>
      </c>
      <c r="AW33" s="184">
        <v>16</v>
      </c>
      <c r="AX33" s="185">
        <v>17</v>
      </c>
    </row>
    <row r="34" spans="1:50" x14ac:dyDescent="0.2">
      <c r="A34" s="233">
        <f>'All data'!A34</f>
        <v>76</v>
      </c>
      <c r="B34" s="177" t="s">
        <v>130</v>
      </c>
      <c r="C34" s="184">
        <v>11</v>
      </c>
      <c r="D34" s="185">
        <v>14</v>
      </c>
      <c r="E34" s="184">
        <v>11</v>
      </c>
      <c r="F34" s="185">
        <v>14</v>
      </c>
      <c r="G34" s="184">
        <v>13</v>
      </c>
      <c r="H34" s="185">
        <v>17</v>
      </c>
      <c r="I34" s="184">
        <v>11</v>
      </c>
      <c r="J34" s="185">
        <v>13</v>
      </c>
      <c r="K34" s="184">
        <v>7</v>
      </c>
      <c r="L34" s="185">
        <v>12</v>
      </c>
      <c r="M34" s="187" t="s">
        <v>80</v>
      </c>
      <c r="N34" s="186" t="s">
        <v>80</v>
      </c>
      <c r="O34" s="187" t="s">
        <v>80</v>
      </c>
      <c r="P34" s="186" t="s">
        <v>80</v>
      </c>
      <c r="Q34" s="184" t="s">
        <v>47</v>
      </c>
      <c r="R34" s="185" t="s">
        <v>43</v>
      </c>
      <c r="S34" s="184">
        <v>8</v>
      </c>
      <c r="T34" s="185">
        <v>12</v>
      </c>
      <c r="U34" s="184">
        <v>10</v>
      </c>
      <c r="V34" s="185">
        <v>11</v>
      </c>
      <c r="W34" s="184">
        <v>17</v>
      </c>
      <c r="X34" s="185">
        <v>18</v>
      </c>
      <c r="Y34" s="184">
        <v>11</v>
      </c>
      <c r="Z34" s="185">
        <v>11</v>
      </c>
      <c r="AA34" s="184">
        <v>7</v>
      </c>
      <c r="AB34" s="185">
        <v>7</v>
      </c>
      <c r="AC34" s="184">
        <v>20</v>
      </c>
      <c r="AD34" s="185">
        <v>20</v>
      </c>
      <c r="AE34" s="358"/>
      <c r="AF34" s="359"/>
      <c r="AG34" s="358"/>
      <c r="AH34" s="359"/>
      <c r="AI34" s="358"/>
      <c r="AJ34" s="359"/>
      <c r="AK34" s="358"/>
      <c r="AL34" s="359"/>
      <c r="AM34" s="358"/>
      <c r="AN34" s="359"/>
      <c r="AO34" s="358"/>
      <c r="AP34" s="359"/>
      <c r="AQ34" s="358"/>
      <c r="AR34" s="359"/>
      <c r="AS34" s="358"/>
      <c r="AT34" s="359"/>
      <c r="AU34" s="358"/>
      <c r="AV34" s="359"/>
      <c r="AW34" s="358"/>
      <c r="AX34" s="359"/>
    </row>
    <row r="35" spans="1:50" x14ac:dyDescent="0.2">
      <c r="A35" s="233">
        <f>'All data'!A35</f>
        <v>80</v>
      </c>
      <c r="B35" s="177" t="s">
        <v>131</v>
      </c>
      <c r="C35" s="184">
        <v>15</v>
      </c>
      <c r="D35" s="185">
        <v>17</v>
      </c>
      <c r="E35" s="184">
        <v>13</v>
      </c>
      <c r="F35" s="185">
        <v>13</v>
      </c>
      <c r="G35" s="184">
        <v>16</v>
      </c>
      <c r="H35" s="185">
        <v>17</v>
      </c>
      <c r="I35" s="184">
        <v>11</v>
      </c>
      <c r="J35" s="185">
        <v>13</v>
      </c>
      <c r="K35" s="184">
        <v>8</v>
      </c>
      <c r="L35" s="185">
        <v>10</v>
      </c>
      <c r="M35" s="187" t="s">
        <v>80</v>
      </c>
      <c r="N35" s="186" t="s">
        <v>80</v>
      </c>
      <c r="O35" s="187" t="s">
        <v>80</v>
      </c>
      <c r="P35" s="186" t="s">
        <v>80</v>
      </c>
      <c r="Q35" s="184" t="s">
        <v>47</v>
      </c>
      <c r="R35" s="185" t="s">
        <v>43</v>
      </c>
      <c r="S35" s="184">
        <v>11</v>
      </c>
      <c r="T35" s="185">
        <v>11</v>
      </c>
      <c r="U35" s="184">
        <v>12</v>
      </c>
      <c r="V35" s="185">
        <v>14</v>
      </c>
      <c r="W35" s="184">
        <v>15</v>
      </c>
      <c r="X35" s="185">
        <v>15</v>
      </c>
      <c r="Y35" s="184">
        <v>8</v>
      </c>
      <c r="Z35" s="185">
        <v>12</v>
      </c>
      <c r="AA35" s="184">
        <v>6</v>
      </c>
      <c r="AB35" s="185">
        <v>7</v>
      </c>
      <c r="AC35" s="184">
        <v>22</v>
      </c>
      <c r="AD35" s="185">
        <v>24</v>
      </c>
      <c r="AE35" s="358"/>
      <c r="AF35" s="359"/>
      <c r="AG35" s="358"/>
      <c r="AH35" s="359"/>
      <c r="AI35" s="358"/>
      <c r="AJ35" s="359"/>
      <c r="AK35" s="358"/>
      <c r="AL35" s="359"/>
      <c r="AM35" s="358"/>
      <c r="AN35" s="359"/>
      <c r="AO35" s="358"/>
      <c r="AP35" s="359"/>
      <c r="AQ35" s="358"/>
      <c r="AR35" s="359"/>
      <c r="AS35" s="358"/>
      <c r="AT35" s="359"/>
      <c r="AU35" s="358"/>
      <c r="AV35" s="359"/>
      <c r="AW35" s="358"/>
      <c r="AX35" s="359"/>
    </row>
    <row r="36" spans="1:50" x14ac:dyDescent="0.2">
      <c r="A36" s="233">
        <f>'All data'!A36</f>
        <v>84</v>
      </c>
      <c r="B36" s="178" t="s">
        <v>132</v>
      </c>
      <c r="C36" s="184">
        <v>15</v>
      </c>
      <c r="D36" s="185">
        <v>15</v>
      </c>
      <c r="E36" s="184">
        <v>14</v>
      </c>
      <c r="F36" s="185">
        <v>15</v>
      </c>
      <c r="G36" s="184">
        <v>12</v>
      </c>
      <c r="H36" s="185">
        <v>13</v>
      </c>
      <c r="I36" s="184">
        <v>10</v>
      </c>
      <c r="J36" s="185">
        <v>12</v>
      </c>
      <c r="K36" s="184">
        <v>11</v>
      </c>
      <c r="L36" s="185">
        <v>12</v>
      </c>
      <c r="M36" s="184">
        <v>11</v>
      </c>
      <c r="N36" s="185">
        <v>13</v>
      </c>
      <c r="O36" s="184">
        <v>29</v>
      </c>
      <c r="P36" s="185">
        <v>30</v>
      </c>
      <c r="Q36" s="184" t="s">
        <v>47</v>
      </c>
      <c r="R36" s="185" t="s">
        <v>47</v>
      </c>
      <c r="S36" s="184">
        <v>11</v>
      </c>
      <c r="T36" s="185">
        <v>12</v>
      </c>
      <c r="U36" s="184">
        <v>10</v>
      </c>
      <c r="V36" s="185">
        <v>11</v>
      </c>
      <c r="W36" s="184">
        <v>15</v>
      </c>
      <c r="X36" s="185">
        <v>17</v>
      </c>
      <c r="Y36" s="184">
        <v>8</v>
      </c>
      <c r="Z36" s="185">
        <v>8</v>
      </c>
      <c r="AA36" s="184">
        <v>6</v>
      </c>
      <c r="AB36" s="185">
        <v>9</v>
      </c>
      <c r="AC36" s="184">
        <v>21</v>
      </c>
      <c r="AD36" s="185">
        <v>21</v>
      </c>
      <c r="AE36" s="184">
        <v>14</v>
      </c>
      <c r="AF36" s="185">
        <v>17.3</v>
      </c>
      <c r="AG36" s="184">
        <v>10</v>
      </c>
      <c r="AH36" s="185">
        <v>14</v>
      </c>
      <c r="AI36" s="184">
        <v>13</v>
      </c>
      <c r="AJ36" s="185">
        <v>13</v>
      </c>
      <c r="AK36" s="184">
        <v>5</v>
      </c>
      <c r="AL36" s="185">
        <v>5</v>
      </c>
      <c r="AM36" s="184">
        <v>16</v>
      </c>
      <c r="AN36" s="185">
        <v>20</v>
      </c>
      <c r="AO36" s="184">
        <v>9</v>
      </c>
      <c r="AP36" s="185">
        <v>12</v>
      </c>
      <c r="AQ36" s="184" t="s">
        <v>80</v>
      </c>
      <c r="AR36" s="185" t="s">
        <v>80</v>
      </c>
      <c r="AS36" s="184">
        <v>18</v>
      </c>
      <c r="AT36" s="185">
        <v>19</v>
      </c>
      <c r="AU36" s="184">
        <v>15.2</v>
      </c>
      <c r="AV36" s="185">
        <v>16</v>
      </c>
      <c r="AW36" s="184">
        <v>11</v>
      </c>
      <c r="AX36" s="185">
        <v>15</v>
      </c>
    </row>
    <row r="37" spans="1:50" x14ac:dyDescent="0.2">
      <c r="A37" s="233">
        <f>'All data'!A37</f>
        <v>85</v>
      </c>
      <c r="B37" s="178" t="s">
        <v>133</v>
      </c>
      <c r="C37" s="184">
        <v>17</v>
      </c>
      <c r="D37" s="185">
        <v>18</v>
      </c>
      <c r="E37" s="184">
        <v>10</v>
      </c>
      <c r="F37" s="185">
        <v>10</v>
      </c>
      <c r="G37" s="184">
        <v>12</v>
      </c>
      <c r="H37" s="185">
        <v>13</v>
      </c>
      <c r="I37" s="184">
        <v>9</v>
      </c>
      <c r="J37" s="185">
        <v>12</v>
      </c>
      <c r="K37" s="184">
        <v>8</v>
      </c>
      <c r="L37" s="185">
        <v>11</v>
      </c>
      <c r="M37" s="184">
        <v>12</v>
      </c>
      <c r="N37" s="185">
        <v>13</v>
      </c>
      <c r="O37" s="184">
        <v>30</v>
      </c>
      <c r="P37" s="185">
        <v>31.2</v>
      </c>
      <c r="Q37" s="184" t="s">
        <v>47</v>
      </c>
      <c r="R37" s="185" t="s">
        <v>47</v>
      </c>
      <c r="S37" s="184">
        <v>11</v>
      </c>
      <c r="T37" s="185">
        <v>11</v>
      </c>
      <c r="U37" s="184">
        <v>11</v>
      </c>
      <c r="V37" s="185">
        <v>11</v>
      </c>
      <c r="W37" s="184">
        <v>16</v>
      </c>
      <c r="X37" s="185">
        <v>20</v>
      </c>
      <c r="Y37" s="184">
        <v>9</v>
      </c>
      <c r="Z37" s="185">
        <v>11</v>
      </c>
      <c r="AA37" s="184">
        <v>9.3000000000000007</v>
      </c>
      <c r="AB37" s="185">
        <v>9.3000000000000007</v>
      </c>
      <c r="AC37" s="184">
        <v>22</v>
      </c>
      <c r="AD37" s="185">
        <v>22</v>
      </c>
      <c r="AE37" s="358"/>
      <c r="AF37" s="359"/>
      <c r="AG37" s="358"/>
      <c r="AH37" s="359"/>
      <c r="AI37" s="358"/>
      <c r="AJ37" s="359"/>
      <c r="AK37" s="358"/>
      <c r="AL37" s="359"/>
      <c r="AM37" s="358"/>
      <c r="AN37" s="359"/>
      <c r="AO37" s="358"/>
      <c r="AP37" s="359"/>
      <c r="AQ37" s="358"/>
      <c r="AR37" s="359"/>
      <c r="AS37" s="358"/>
      <c r="AT37" s="359"/>
      <c r="AU37" s="358"/>
      <c r="AV37" s="359"/>
      <c r="AW37" s="358"/>
      <c r="AX37" s="359"/>
    </row>
    <row r="38" spans="1:50" x14ac:dyDescent="0.2">
      <c r="A38" s="233">
        <f>'All data'!A38</f>
        <v>91</v>
      </c>
      <c r="B38" s="178" t="s">
        <v>134</v>
      </c>
      <c r="C38" s="184">
        <v>13</v>
      </c>
      <c r="D38" s="185">
        <v>17</v>
      </c>
      <c r="E38" s="184">
        <v>10</v>
      </c>
      <c r="F38" s="185">
        <v>13</v>
      </c>
      <c r="G38" s="184">
        <v>12</v>
      </c>
      <c r="H38" s="185">
        <v>19</v>
      </c>
      <c r="I38" s="184">
        <v>12</v>
      </c>
      <c r="J38" s="185">
        <v>14</v>
      </c>
      <c r="K38" s="184">
        <v>11</v>
      </c>
      <c r="L38" s="185">
        <v>11</v>
      </c>
      <c r="M38" s="184">
        <v>12</v>
      </c>
      <c r="N38" s="185">
        <v>12</v>
      </c>
      <c r="O38" s="184">
        <v>30</v>
      </c>
      <c r="P38" s="185">
        <v>30</v>
      </c>
      <c r="Q38" s="184" t="s">
        <v>47</v>
      </c>
      <c r="R38" s="185" t="s">
        <v>43</v>
      </c>
      <c r="S38" s="184">
        <v>12</v>
      </c>
      <c r="T38" s="185">
        <v>12</v>
      </c>
      <c r="U38" s="184">
        <v>11</v>
      </c>
      <c r="V38" s="185">
        <v>12</v>
      </c>
      <c r="W38" s="184">
        <v>15</v>
      </c>
      <c r="X38" s="185">
        <v>16</v>
      </c>
      <c r="Y38" s="184">
        <v>11</v>
      </c>
      <c r="Z38" s="185">
        <v>11</v>
      </c>
      <c r="AA38" s="184">
        <v>9.3000000000000007</v>
      </c>
      <c r="AB38" s="185">
        <v>9.3000000000000007</v>
      </c>
      <c r="AC38" s="184">
        <v>20</v>
      </c>
      <c r="AD38" s="185">
        <v>20</v>
      </c>
      <c r="AE38" s="358"/>
      <c r="AF38" s="359"/>
      <c r="AG38" s="358"/>
      <c r="AH38" s="359"/>
      <c r="AI38" s="358"/>
      <c r="AJ38" s="359"/>
      <c r="AK38" s="358"/>
      <c r="AL38" s="359"/>
      <c r="AM38" s="358"/>
      <c r="AN38" s="359"/>
      <c r="AO38" s="358"/>
      <c r="AP38" s="359"/>
      <c r="AQ38" s="358"/>
      <c r="AR38" s="359"/>
      <c r="AS38" s="358"/>
      <c r="AT38" s="359"/>
      <c r="AU38" s="358"/>
      <c r="AV38" s="359"/>
      <c r="AW38" s="358"/>
      <c r="AX38" s="359"/>
    </row>
    <row r="39" spans="1:50" x14ac:dyDescent="0.2">
      <c r="A39" s="233">
        <f>'All data'!A39</f>
        <v>102</v>
      </c>
      <c r="B39" s="179" t="s">
        <v>135</v>
      </c>
      <c r="C39" s="184">
        <v>16</v>
      </c>
      <c r="D39" s="185">
        <v>18</v>
      </c>
      <c r="E39" s="184">
        <v>13</v>
      </c>
      <c r="F39" s="185">
        <v>13</v>
      </c>
      <c r="G39" s="184">
        <v>22</v>
      </c>
      <c r="H39" s="185">
        <v>22</v>
      </c>
      <c r="I39" s="184">
        <v>11</v>
      </c>
      <c r="J39" s="185">
        <v>13</v>
      </c>
      <c r="K39" s="184">
        <v>8</v>
      </c>
      <c r="L39" s="185">
        <v>9</v>
      </c>
      <c r="M39" s="187" t="s">
        <v>80</v>
      </c>
      <c r="N39" s="186" t="s">
        <v>80</v>
      </c>
      <c r="O39" s="187" t="s">
        <v>80</v>
      </c>
      <c r="P39" s="186" t="s">
        <v>80</v>
      </c>
      <c r="Q39" s="184" t="s">
        <v>47</v>
      </c>
      <c r="R39" s="185" t="s">
        <v>43</v>
      </c>
      <c r="S39" s="184">
        <v>12</v>
      </c>
      <c r="T39" s="185">
        <v>13</v>
      </c>
      <c r="U39" s="184">
        <v>11</v>
      </c>
      <c r="V39" s="185">
        <v>12</v>
      </c>
      <c r="W39" s="184">
        <v>16</v>
      </c>
      <c r="X39" s="185">
        <v>17</v>
      </c>
      <c r="Y39" s="184">
        <v>8</v>
      </c>
      <c r="Z39" s="185">
        <v>11</v>
      </c>
      <c r="AA39" s="184">
        <v>7</v>
      </c>
      <c r="AB39" s="185">
        <v>9.3000000000000007</v>
      </c>
      <c r="AC39" s="184">
        <v>20</v>
      </c>
      <c r="AD39" s="185">
        <v>23</v>
      </c>
      <c r="AE39" s="358"/>
      <c r="AF39" s="359"/>
      <c r="AG39" s="358"/>
      <c r="AH39" s="359"/>
      <c r="AI39" s="358"/>
      <c r="AJ39" s="359"/>
      <c r="AK39" s="358"/>
      <c r="AL39" s="359"/>
      <c r="AM39" s="358"/>
      <c r="AN39" s="359"/>
      <c r="AO39" s="358"/>
      <c r="AP39" s="359"/>
      <c r="AQ39" s="358"/>
      <c r="AR39" s="359"/>
      <c r="AS39" s="358"/>
      <c r="AT39" s="359"/>
      <c r="AU39" s="358"/>
      <c r="AV39" s="359"/>
      <c r="AW39" s="358"/>
      <c r="AX39" s="359"/>
    </row>
    <row r="40" spans="1:50" x14ac:dyDescent="0.2">
      <c r="A40" s="233">
        <f>'All data'!A40</f>
        <v>108</v>
      </c>
      <c r="B40" s="180" t="s">
        <v>136</v>
      </c>
      <c r="C40" s="184">
        <v>16</v>
      </c>
      <c r="D40" s="185">
        <v>17</v>
      </c>
      <c r="E40" s="184">
        <v>13</v>
      </c>
      <c r="F40" s="185">
        <v>13</v>
      </c>
      <c r="G40" s="184">
        <v>13</v>
      </c>
      <c r="H40" s="185">
        <v>16</v>
      </c>
      <c r="I40" s="184">
        <v>12</v>
      </c>
      <c r="J40" s="185">
        <v>13</v>
      </c>
      <c r="K40" s="184">
        <v>9</v>
      </c>
      <c r="L40" s="185">
        <v>12</v>
      </c>
      <c r="M40" s="187" t="s">
        <v>80</v>
      </c>
      <c r="N40" s="186" t="s">
        <v>80</v>
      </c>
      <c r="O40" s="187" t="s">
        <v>80</v>
      </c>
      <c r="P40" s="186" t="s">
        <v>80</v>
      </c>
      <c r="Q40" s="184" t="s">
        <v>47</v>
      </c>
      <c r="R40" s="185" t="s">
        <v>43</v>
      </c>
      <c r="S40" s="184">
        <v>9</v>
      </c>
      <c r="T40" s="185">
        <v>12</v>
      </c>
      <c r="U40" s="184">
        <v>9</v>
      </c>
      <c r="V40" s="185">
        <v>13</v>
      </c>
      <c r="W40" s="184">
        <v>15</v>
      </c>
      <c r="X40" s="185">
        <v>16</v>
      </c>
      <c r="Y40" s="184">
        <v>11</v>
      </c>
      <c r="Z40" s="185">
        <v>11</v>
      </c>
      <c r="AA40" s="184">
        <v>6</v>
      </c>
      <c r="AB40" s="185">
        <v>9</v>
      </c>
      <c r="AC40" s="184">
        <v>22</v>
      </c>
      <c r="AD40" s="185">
        <v>23</v>
      </c>
      <c r="AE40" s="358"/>
      <c r="AF40" s="359"/>
      <c r="AG40" s="358"/>
      <c r="AH40" s="359"/>
      <c r="AI40" s="358"/>
      <c r="AJ40" s="359"/>
      <c r="AK40" s="358"/>
      <c r="AL40" s="359"/>
      <c r="AM40" s="358"/>
      <c r="AN40" s="359"/>
      <c r="AO40" s="358"/>
      <c r="AP40" s="359"/>
      <c r="AQ40" s="358"/>
      <c r="AR40" s="359"/>
      <c r="AS40" s="358"/>
      <c r="AT40" s="359"/>
      <c r="AU40" s="358"/>
      <c r="AV40" s="359"/>
      <c r="AW40" s="358"/>
      <c r="AX40" s="359"/>
    </row>
    <row r="41" spans="1:50" x14ac:dyDescent="0.2">
      <c r="A41" s="233">
        <f>'All data'!A41</f>
        <v>110</v>
      </c>
      <c r="B41" s="178" t="s">
        <v>137</v>
      </c>
      <c r="C41" s="184">
        <v>15</v>
      </c>
      <c r="D41" s="185">
        <v>15</v>
      </c>
      <c r="E41" s="184">
        <v>13</v>
      </c>
      <c r="F41" s="185">
        <v>13</v>
      </c>
      <c r="G41" s="184">
        <v>14</v>
      </c>
      <c r="H41" s="185">
        <v>14</v>
      </c>
      <c r="I41" s="184">
        <v>11</v>
      </c>
      <c r="J41" s="185">
        <v>12</v>
      </c>
      <c r="K41" s="184">
        <v>8</v>
      </c>
      <c r="L41" s="185">
        <v>9</v>
      </c>
      <c r="M41" s="187" t="s">
        <v>80</v>
      </c>
      <c r="N41" s="186" t="s">
        <v>80</v>
      </c>
      <c r="O41" s="187" t="s">
        <v>80</v>
      </c>
      <c r="P41" s="186" t="s">
        <v>80</v>
      </c>
      <c r="Q41" s="184" t="s">
        <v>47</v>
      </c>
      <c r="R41" s="185" t="s">
        <v>47</v>
      </c>
      <c r="S41" s="184">
        <v>11</v>
      </c>
      <c r="T41" s="185">
        <v>14.1</v>
      </c>
      <c r="U41" s="184">
        <v>10</v>
      </c>
      <c r="V41" s="185">
        <v>11</v>
      </c>
      <c r="W41" s="184">
        <v>17</v>
      </c>
      <c r="X41" s="185">
        <v>17</v>
      </c>
      <c r="Y41" s="184">
        <v>8</v>
      </c>
      <c r="Z41" s="185">
        <v>8</v>
      </c>
      <c r="AA41" s="184">
        <v>7</v>
      </c>
      <c r="AB41" s="185">
        <v>8</v>
      </c>
      <c r="AC41" s="184">
        <v>20</v>
      </c>
      <c r="AD41" s="185">
        <v>26</v>
      </c>
      <c r="AE41" s="358"/>
      <c r="AF41" s="359"/>
      <c r="AG41" s="358"/>
      <c r="AH41" s="359"/>
      <c r="AI41" s="358"/>
      <c r="AJ41" s="359"/>
      <c r="AK41" s="358"/>
      <c r="AL41" s="359"/>
      <c r="AM41" s="358"/>
      <c r="AN41" s="359"/>
      <c r="AO41" s="358"/>
      <c r="AP41" s="359"/>
      <c r="AQ41" s="358"/>
      <c r="AR41" s="359"/>
      <c r="AS41" s="358"/>
      <c r="AT41" s="359"/>
      <c r="AU41" s="358"/>
      <c r="AV41" s="359"/>
      <c r="AW41" s="358"/>
      <c r="AX41" s="359"/>
    </row>
    <row r="42" spans="1:50" x14ac:dyDescent="0.2">
      <c r="A42" s="233">
        <f>'All data'!A42</f>
        <v>114</v>
      </c>
      <c r="B42" s="178" t="s">
        <v>138</v>
      </c>
      <c r="C42" s="184">
        <v>17</v>
      </c>
      <c r="D42" s="186">
        <v>18</v>
      </c>
      <c r="E42" s="187">
        <v>12</v>
      </c>
      <c r="F42" s="186">
        <v>13</v>
      </c>
      <c r="G42" s="187">
        <v>13</v>
      </c>
      <c r="H42" s="186">
        <v>14</v>
      </c>
      <c r="I42" s="187">
        <v>11</v>
      </c>
      <c r="J42" s="186">
        <v>12</v>
      </c>
      <c r="K42" s="187">
        <v>10</v>
      </c>
      <c r="L42" s="186">
        <v>12</v>
      </c>
      <c r="M42" s="187">
        <v>9</v>
      </c>
      <c r="N42" s="186">
        <v>9</v>
      </c>
      <c r="O42" s="187">
        <v>29</v>
      </c>
      <c r="P42" s="186">
        <v>31</v>
      </c>
      <c r="Q42" s="187" t="s">
        <v>47</v>
      </c>
      <c r="R42" s="186" t="s">
        <v>43</v>
      </c>
      <c r="S42" s="187">
        <v>12</v>
      </c>
      <c r="T42" s="186">
        <v>12</v>
      </c>
      <c r="U42" s="187">
        <v>12</v>
      </c>
      <c r="V42" s="186">
        <v>12</v>
      </c>
      <c r="W42" s="187">
        <v>15</v>
      </c>
      <c r="X42" s="186">
        <v>16</v>
      </c>
      <c r="Y42" s="187">
        <v>8</v>
      </c>
      <c r="Z42" s="186">
        <v>11</v>
      </c>
      <c r="AA42" s="187">
        <v>9.3000000000000007</v>
      </c>
      <c r="AB42" s="186">
        <v>10</v>
      </c>
      <c r="AC42" s="187">
        <v>22</v>
      </c>
      <c r="AD42" s="186">
        <v>23</v>
      </c>
      <c r="AE42" s="358"/>
      <c r="AF42" s="359"/>
      <c r="AG42" s="358"/>
      <c r="AH42" s="359"/>
      <c r="AI42" s="358"/>
      <c r="AJ42" s="359"/>
      <c r="AK42" s="358"/>
      <c r="AL42" s="359"/>
      <c r="AM42" s="358"/>
      <c r="AN42" s="359"/>
      <c r="AO42" s="358"/>
      <c r="AP42" s="359"/>
      <c r="AQ42" s="358"/>
      <c r="AR42" s="359"/>
      <c r="AS42" s="358"/>
      <c r="AT42" s="359"/>
      <c r="AU42" s="358"/>
      <c r="AV42" s="359"/>
      <c r="AW42" s="358"/>
      <c r="AX42" s="359"/>
    </row>
    <row r="43" spans="1:50" x14ac:dyDescent="0.2">
      <c r="A43" s="233">
        <f>'All data'!A43</f>
        <v>115</v>
      </c>
      <c r="B43" s="181" t="s">
        <v>139</v>
      </c>
      <c r="C43" s="184">
        <v>17</v>
      </c>
      <c r="D43" s="186">
        <v>18</v>
      </c>
      <c r="E43" s="187">
        <v>15</v>
      </c>
      <c r="F43" s="186">
        <v>15</v>
      </c>
      <c r="G43" s="187">
        <v>10.1</v>
      </c>
      <c r="H43" s="186">
        <v>12</v>
      </c>
      <c r="I43" s="187">
        <v>11</v>
      </c>
      <c r="J43" s="186">
        <v>12</v>
      </c>
      <c r="K43" s="187">
        <v>9</v>
      </c>
      <c r="L43" s="186">
        <v>12</v>
      </c>
      <c r="M43" s="187">
        <v>9</v>
      </c>
      <c r="N43" s="186">
        <v>12</v>
      </c>
      <c r="O43" s="187">
        <v>28</v>
      </c>
      <c r="P43" s="186">
        <v>32</v>
      </c>
      <c r="Q43" s="187" t="s">
        <v>47</v>
      </c>
      <c r="R43" s="186" t="s">
        <v>47</v>
      </c>
      <c r="S43" s="187">
        <v>12</v>
      </c>
      <c r="T43" s="186">
        <v>14</v>
      </c>
      <c r="U43" s="187">
        <v>10</v>
      </c>
      <c r="V43" s="186">
        <v>12</v>
      </c>
      <c r="W43" s="187">
        <v>15</v>
      </c>
      <c r="X43" s="186">
        <v>15</v>
      </c>
      <c r="Y43" s="187">
        <v>8</v>
      </c>
      <c r="Z43" s="186">
        <v>11</v>
      </c>
      <c r="AA43" s="187">
        <v>6</v>
      </c>
      <c r="AB43" s="186">
        <v>9.3000000000000007</v>
      </c>
      <c r="AC43" s="187">
        <v>21</v>
      </c>
      <c r="AD43" s="186">
        <v>25</v>
      </c>
      <c r="AE43" s="184">
        <v>14</v>
      </c>
      <c r="AF43" s="185">
        <v>17.3</v>
      </c>
      <c r="AG43" s="184">
        <v>11</v>
      </c>
      <c r="AH43" s="185">
        <v>11</v>
      </c>
      <c r="AI43" s="184">
        <v>13</v>
      </c>
      <c r="AJ43" s="185">
        <v>14</v>
      </c>
      <c r="AK43" s="184">
        <v>11</v>
      </c>
      <c r="AL43" s="185">
        <v>13</v>
      </c>
      <c r="AM43" s="184">
        <v>17</v>
      </c>
      <c r="AN43" s="185">
        <v>19</v>
      </c>
      <c r="AO43" s="184">
        <v>9</v>
      </c>
      <c r="AP43" s="185">
        <v>11</v>
      </c>
      <c r="AQ43" s="184" t="s">
        <v>80</v>
      </c>
      <c r="AR43" s="185" t="s">
        <v>80</v>
      </c>
      <c r="AS43" s="184">
        <v>22</v>
      </c>
      <c r="AT43" s="185">
        <v>23</v>
      </c>
      <c r="AU43" s="184">
        <v>12</v>
      </c>
      <c r="AV43" s="185">
        <v>17.2</v>
      </c>
      <c r="AW43" s="184">
        <v>17</v>
      </c>
      <c r="AX43" s="185">
        <v>17</v>
      </c>
    </row>
    <row r="44" spans="1:50" x14ac:dyDescent="0.2">
      <c r="A44" s="233">
        <f>'All data'!A44</f>
        <v>116</v>
      </c>
      <c r="B44" s="181" t="s">
        <v>140</v>
      </c>
      <c r="C44" s="184">
        <v>16</v>
      </c>
      <c r="D44" s="186">
        <v>19</v>
      </c>
      <c r="E44" s="187">
        <v>14</v>
      </c>
      <c r="F44" s="186">
        <v>15</v>
      </c>
      <c r="G44" s="187">
        <v>12</v>
      </c>
      <c r="H44" s="186">
        <v>13</v>
      </c>
      <c r="I44" s="187">
        <v>13</v>
      </c>
      <c r="J44" s="186">
        <v>13</v>
      </c>
      <c r="K44" s="187">
        <v>8</v>
      </c>
      <c r="L44" s="186">
        <v>10</v>
      </c>
      <c r="M44" s="187">
        <v>12</v>
      </c>
      <c r="N44" s="186">
        <v>12</v>
      </c>
      <c r="O44" s="187">
        <v>30</v>
      </c>
      <c r="P44" s="186">
        <v>31.2</v>
      </c>
      <c r="Q44" s="187" t="s">
        <v>47</v>
      </c>
      <c r="R44" s="186" t="s">
        <v>47</v>
      </c>
      <c r="S44" s="187">
        <v>8</v>
      </c>
      <c r="T44" s="186">
        <v>8</v>
      </c>
      <c r="U44" s="187">
        <v>11</v>
      </c>
      <c r="V44" s="186">
        <v>11</v>
      </c>
      <c r="W44" s="187">
        <v>16</v>
      </c>
      <c r="X44" s="186">
        <v>16</v>
      </c>
      <c r="Y44" s="187">
        <v>8</v>
      </c>
      <c r="Z44" s="186">
        <v>8</v>
      </c>
      <c r="AA44" s="187">
        <v>9.3000000000000007</v>
      </c>
      <c r="AB44" s="186">
        <v>9.3000000000000007</v>
      </c>
      <c r="AC44" s="187">
        <v>21</v>
      </c>
      <c r="AD44" s="186">
        <v>26</v>
      </c>
      <c r="AE44" s="358"/>
      <c r="AF44" s="359"/>
      <c r="AG44" s="358"/>
      <c r="AH44" s="359"/>
      <c r="AI44" s="358"/>
      <c r="AJ44" s="359"/>
      <c r="AK44" s="358"/>
      <c r="AL44" s="359"/>
      <c r="AM44" s="358"/>
      <c r="AN44" s="359"/>
      <c r="AO44" s="358"/>
      <c r="AP44" s="359"/>
      <c r="AQ44" s="358"/>
      <c r="AR44" s="359"/>
      <c r="AS44" s="358"/>
      <c r="AT44" s="359"/>
      <c r="AU44" s="358"/>
      <c r="AV44" s="359"/>
      <c r="AW44" s="358"/>
      <c r="AX44" s="359"/>
    </row>
    <row r="45" spans="1:50" x14ac:dyDescent="0.2">
      <c r="A45" s="233">
        <f>'All data'!A45</f>
        <v>117</v>
      </c>
      <c r="B45" s="181" t="s">
        <v>141</v>
      </c>
      <c r="C45" s="187">
        <v>15</v>
      </c>
      <c r="D45" s="186">
        <v>15</v>
      </c>
      <c r="E45" s="187">
        <v>13</v>
      </c>
      <c r="F45" s="186">
        <v>14</v>
      </c>
      <c r="G45" s="187">
        <v>14</v>
      </c>
      <c r="H45" s="186">
        <v>15</v>
      </c>
      <c r="I45" s="187">
        <v>11</v>
      </c>
      <c r="J45" s="186">
        <v>11</v>
      </c>
      <c r="K45" s="187">
        <v>11</v>
      </c>
      <c r="L45" s="186">
        <v>11</v>
      </c>
      <c r="M45" s="187">
        <v>11</v>
      </c>
      <c r="N45" s="186">
        <v>13</v>
      </c>
      <c r="O45" s="187">
        <v>30</v>
      </c>
      <c r="P45" s="186">
        <v>31</v>
      </c>
      <c r="Q45" s="187" t="s">
        <v>47</v>
      </c>
      <c r="R45" s="186" t="s">
        <v>43</v>
      </c>
      <c r="S45" s="187">
        <v>9</v>
      </c>
      <c r="T45" s="186">
        <v>9</v>
      </c>
      <c r="U45" s="187">
        <v>9</v>
      </c>
      <c r="V45" s="186">
        <v>12</v>
      </c>
      <c r="W45" s="187">
        <v>17</v>
      </c>
      <c r="X45" s="186">
        <v>17</v>
      </c>
      <c r="Y45" s="187">
        <v>8</v>
      </c>
      <c r="Z45" s="186">
        <v>8</v>
      </c>
      <c r="AA45" s="187">
        <v>9</v>
      </c>
      <c r="AB45" s="186">
        <v>9.3000000000000007</v>
      </c>
      <c r="AC45" s="187">
        <v>20</v>
      </c>
      <c r="AD45" s="186">
        <v>22</v>
      </c>
      <c r="AE45" s="184">
        <v>12</v>
      </c>
      <c r="AF45" s="185">
        <v>14</v>
      </c>
      <c r="AG45" s="184">
        <v>11</v>
      </c>
      <c r="AH45" s="185">
        <v>11</v>
      </c>
      <c r="AI45" s="184">
        <v>14</v>
      </c>
      <c r="AJ45" s="185">
        <v>14</v>
      </c>
      <c r="AK45" s="184">
        <v>7</v>
      </c>
      <c r="AL45" s="185">
        <v>15</v>
      </c>
      <c r="AM45" s="184">
        <v>17</v>
      </c>
      <c r="AN45" s="185">
        <v>17</v>
      </c>
      <c r="AO45" s="184">
        <v>12</v>
      </c>
      <c r="AP45" s="185">
        <v>12</v>
      </c>
      <c r="AQ45" s="184">
        <v>11</v>
      </c>
      <c r="AR45" s="185">
        <v>11</v>
      </c>
      <c r="AS45" s="184">
        <v>20</v>
      </c>
      <c r="AT45" s="185">
        <v>20</v>
      </c>
      <c r="AU45" s="184">
        <v>13.2</v>
      </c>
      <c r="AV45" s="185">
        <v>15</v>
      </c>
      <c r="AW45" s="184">
        <v>15</v>
      </c>
      <c r="AX45" s="185">
        <v>15</v>
      </c>
    </row>
    <row r="46" spans="1:50" x14ac:dyDescent="0.2">
      <c r="A46" s="233">
        <f>'All data'!A46</f>
        <v>118</v>
      </c>
      <c r="B46" s="181" t="s">
        <v>142</v>
      </c>
      <c r="C46" s="184">
        <v>17</v>
      </c>
      <c r="D46" s="186">
        <v>17</v>
      </c>
      <c r="E46" s="187">
        <v>11</v>
      </c>
      <c r="F46" s="186">
        <v>13</v>
      </c>
      <c r="G46" s="187">
        <v>14</v>
      </c>
      <c r="H46" s="186">
        <v>17</v>
      </c>
      <c r="I46" s="187">
        <v>11</v>
      </c>
      <c r="J46" s="186">
        <v>12</v>
      </c>
      <c r="K46" s="187">
        <v>12</v>
      </c>
      <c r="L46" s="186">
        <v>13</v>
      </c>
      <c r="M46" s="187">
        <v>12</v>
      </c>
      <c r="N46" s="186">
        <v>13</v>
      </c>
      <c r="O46" s="187">
        <v>32.200000000000003</v>
      </c>
      <c r="P46" s="186">
        <v>32.200000000000003</v>
      </c>
      <c r="Q46" s="187" t="s">
        <v>47</v>
      </c>
      <c r="R46" s="186" t="s">
        <v>47</v>
      </c>
      <c r="S46" s="187">
        <v>8</v>
      </c>
      <c r="T46" s="186">
        <v>11</v>
      </c>
      <c r="U46" s="187">
        <v>12</v>
      </c>
      <c r="V46" s="186">
        <v>12</v>
      </c>
      <c r="W46" s="187">
        <v>16</v>
      </c>
      <c r="X46" s="186">
        <v>20</v>
      </c>
      <c r="Y46" s="187">
        <v>8</v>
      </c>
      <c r="Z46" s="186">
        <v>11</v>
      </c>
      <c r="AA46" s="187">
        <v>6</v>
      </c>
      <c r="AB46" s="186">
        <v>10</v>
      </c>
      <c r="AC46" s="187">
        <v>20</v>
      </c>
      <c r="AD46" s="186">
        <v>20</v>
      </c>
      <c r="AE46" s="358"/>
      <c r="AF46" s="359"/>
      <c r="AG46" s="358"/>
      <c r="AH46" s="359"/>
      <c r="AI46" s="358"/>
      <c r="AJ46" s="359"/>
      <c r="AK46" s="358"/>
      <c r="AL46" s="359"/>
      <c r="AM46" s="358"/>
      <c r="AN46" s="359"/>
      <c r="AO46" s="358"/>
      <c r="AP46" s="359"/>
      <c r="AQ46" s="358"/>
      <c r="AR46" s="359"/>
      <c r="AS46" s="358"/>
      <c r="AT46" s="359"/>
      <c r="AU46" s="358"/>
      <c r="AV46" s="359"/>
      <c r="AW46" s="358"/>
      <c r="AX46" s="359"/>
    </row>
    <row r="47" spans="1:50" x14ac:dyDescent="0.2">
      <c r="A47" s="233">
        <f>'All data'!A47</f>
        <v>120</v>
      </c>
      <c r="B47" s="181" t="s">
        <v>143</v>
      </c>
      <c r="C47" s="184">
        <v>12</v>
      </c>
      <c r="D47" s="186">
        <v>17</v>
      </c>
      <c r="E47" s="187">
        <v>11</v>
      </c>
      <c r="F47" s="186">
        <v>13</v>
      </c>
      <c r="G47" s="187">
        <v>17</v>
      </c>
      <c r="H47" s="186">
        <v>20</v>
      </c>
      <c r="I47" s="187">
        <v>11</v>
      </c>
      <c r="J47" s="186">
        <v>11</v>
      </c>
      <c r="K47" s="187">
        <v>10</v>
      </c>
      <c r="L47" s="186">
        <v>10</v>
      </c>
      <c r="M47" s="187">
        <v>13</v>
      </c>
      <c r="N47" s="186">
        <v>13</v>
      </c>
      <c r="O47" s="187">
        <v>28</v>
      </c>
      <c r="P47" s="186">
        <v>32</v>
      </c>
      <c r="Q47" s="187" t="s">
        <v>47</v>
      </c>
      <c r="R47" s="186" t="s">
        <v>43</v>
      </c>
      <c r="S47" s="187">
        <v>12</v>
      </c>
      <c r="T47" s="186">
        <v>12</v>
      </c>
      <c r="U47" s="187">
        <v>10</v>
      </c>
      <c r="V47" s="186">
        <v>12</v>
      </c>
      <c r="W47" s="187">
        <v>15</v>
      </c>
      <c r="X47" s="186">
        <v>16</v>
      </c>
      <c r="Y47" s="187">
        <v>8</v>
      </c>
      <c r="Z47" s="186">
        <v>8</v>
      </c>
      <c r="AA47" s="187">
        <v>9.3000000000000007</v>
      </c>
      <c r="AB47" s="186">
        <v>9.3000000000000007</v>
      </c>
      <c r="AC47" s="187">
        <v>25</v>
      </c>
      <c r="AD47" s="186">
        <v>25</v>
      </c>
      <c r="AE47" s="184">
        <v>15.3</v>
      </c>
      <c r="AF47" s="185">
        <v>17.3</v>
      </c>
      <c r="AG47" s="184">
        <v>14</v>
      </c>
      <c r="AH47" s="185">
        <v>14</v>
      </c>
      <c r="AI47" s="184">
        <v>14</v>
      </c>
      <c r="AJ47" s="185">
        <v>14</v>
      </c>
      <c r="AK47" s="184">
        <v>12</v>
      </c>
      <c r="AL47" s="185">
        <v>13</v>
      </c>
      <c r="AM47" s="184">
        <v>18</v>
      </c>
      <c r="AN47" s="185">
        <v>19</v>
      </c>
      <c r="AO47" s="184">
        <v>9</v>
      </c>
      <c r="AP47" s="185">
        <v>15</v>
      </c>
      <c r="AQ47" s="184">
        <v>10</v>
      </c>
      <c r="AR47" s="185">
        <v>10</v>
      </c>
      <c r="AS47" s="184">
        <v>22</v>
      </c>
      <c r="AT47" s="185">
        <v>23</v>
      </c>
      <c r="AU47" s="184">
        <v>14</v>
      </c>
      <c r="AV47" s="185">
        <v>14.2</v>
      </c>
      <c r="AW47" s="184">
        <v>15</v>
      </c>
      <c r="AX47" s="185">
        <v>15</v>
      </c>
    </row>
    <row r="48" spans="1:50" x14ac:dyDescent="0.2">
      <c r="A48" s="233">
        <f>'All data'!A48</f>
        <v>122</v>
      </c>
      <c r="B48" s="181" t="s">
        <v>144</v>
      </c>
      <c r="C48" s="184">
        <v>15</v>
      </c>
      <c r="D48" s="186">
        <v>15</v>
      </c>
      <c r="E48" s="187">
        <v>10</v>
      </c>
      <c r="F48" s="186">
        <v>13</v>
      </c>
      <c r="G48" s="187">
        <v>14</v>
      </c>
      <c r="H48" s="186">
        <v>18</v>
      </c>
      <c r="I48" s="187">
        <v>11</v>
      </c>
      <c r="J48" s="186">
        <v>14</v>
      </c>
      <c r="K48" s="187">
        <v>8</v>
      </c>
      <c r="L48" s="186">
        <v>9</v>
      </c>
      <c r="M48" s="187">
        <v>11</v>
      </c>
      <c r="N48" s="186">
        <v>12</v>
      </c>
      <c r="O48" s="187">
        <v>30</v>
      </c>
      <c r="P48" s="186">
        <v>30</v>
      </c>
      <c r="Q48" s="187" t="s">
        <v>47</v>
      </c>
      <c r="R48" s="186" t="s">
        <v>47</v>
      </c>
      <c r="S48" s="187">
        <v>12</v>
      </c>
      <c r="T48" s="186">
        <v>12</v>
      </c>
      <c r="U48" s="187">
        <v>10</v>
      </c>
      <c r="V48" s="186">
        <v>10</v>
      </c>
      <c r="W48" s="187">
        <v>17</v>
      </c>
      <c r="X48" s="186">
        <v>19</v>
      </c>
      <c r="Y48" s="187">
        <v>8</v>
      </c>
      <c r="Z48" s="186">
        <v>11</v>
      </c>
      <c r="AA48" s="187">
        <v>9.3000000000000007</v>
      </c>
      <c r="AB48" s="186">
        <v>9.3000000000000007</v>
      </c>
      <c r="AC48" s="187">
        <v>18</v>
      </c>
      <c r="AD48" s="186">
        <v>24</v>
      </c>
      <c r="AE48" s="358"/>
      <c r="AF48" s="359"/>
      <c r="AG48" s="358"/>
      <c r="AH48" s="359"/>
      <c r="AI48" s="358"/>
      <c r="AJ48" s="359"/>
      <c r="AK48" s="358"/>
      <c r="AL48" s="359"/>
      <c r="AM48" s="358"/>
      <c r="AN48" s="359"/>
      <c r="AO48" s="358"/>
      <c r="AP48" s="359"/>
      <c r="AQ48" s="358"/>
      <c r="AR48" s="359"/>
      <c r="AS48" s="358"/>
      <c r="AT48" s="359"/>
      <c r="AU48" s="358"/>
      <c r="AV48" s="359"/>
      <c r="AW48" s="358"/>
      <c r="AX48" s="359"/>
    </row>
    <row r="49" spans="1:50" x14ac:dyDescent="0.2">
      <c r="A49" s="233">
        <f>'All data'!A49</f>
        <v>123</v>
      </c>
      <c r="B49" s="181" t="s">
        <v>145</v>
      </c>
      <c r="C49" s="184">
        <v>16</v>
      </c>
      <c r="D49" s="186">
        <v>16</v>
      </c>
      <c r="E49" s="187">
        <v>16</v>
      </c>
      <c r="F49" s="186">
        <v>16</v>
      </c>
      <c r="G49" s="187">
        <v>12</v>
      </c>
      <c r="H49" s="186">
        <v>14</v>
      </c>
      <c r="I49" s="187">
        <v>12</v>
      </c>
      <c r="J49" s="186">
        <v>12</v>
      </c>
      <c r="K49" s="187">
        <v>8</v>
      </c>
      <c r="L49" s="186">
        <v>9</v>
      </c>
      <c r="M49" s="187">
        <v>12</v>
      </c>
      <c r="N49" s="186">
        <v>12</v>
      </c>
      <c r="O49" s="187">
        <v>30</v>
      </c>
      <c r="P49" s="186">
        <v>30</v>
      </c>
      <c r="Q49" s="187" t="s">
        <v>47</v>
      </c>
      <c r="R49" s="186" t="s">
        <v>47</v>
      </c>
      <c r="S49" s="187">
        <v>10</v>
      </c>
      <c r="T49" s="186">
        <v>11</v>
      </c>
      <c r="U49" s="187">
        <v>12</v>
      </c>
      <c r="V49" s="186">
        <v>13</v>
      </c>
      <c r="W49" s="187">
        <v>15</v>
      </c>
      <c r="X49" s="186">
        <v>18</v>
      </c>
      <c r="Y49" s="187">
        <v>11</v>
      </c>
      <c r="Z49" s="186">
        <v>11</v>
      </c>
      <c r="AA49" s="187">
        <v>9.3000000000000007</v>
      </c>
      <c r="AB49" s="186">
        <v>9.3000000000000007</v>
      </c>
      <c r="AC49" s="187">
        <v>20</v>
      </c>
      <c r="AD49" s="186">
        <v>20</v>
      </c>
      <c r="AE49" s="358"/>
      <c r="AF49" s="359"/>
      <c r="AG49" s="358"/>
      <c r="AH49" s="359"/>
      <c r="AI49" s="358"/>
      <c r="AJ49" s="359"/>
      <c r="AK49" s="358"/>
      <c r="AL49" s="359"/>
      <c r="AM49" s="358"/>
      <c r="AN49" s="359"/>
      <c r="AO49" s="358"/>
      <c r="AP49" s="359"/>
      <c r="AQ49" s="358"/>
      <c r="AR49" s="359"/>
      <c r="AS49" s="358"/>
      <c r="AT49" s="359"/>
      <c r="AU49" s="358"/>
      <c r="AV49" s="359"/>
      <c r="AW49" s="358"/>
      <c r="AX49" s="359"/>
    </row>
    <row r="50" spans="1:50" x14ac:dyDescent="0.2">
      <c r="A50" s="233">
        <f>'All data'!A50</f>
        <v>125</v>
      </c>
      <c r="B50" s="181" t="s">
        <v>146</v>
      </c>
      <c r="C50" s="184">
        <v>14</v>
      </c>
      <c r="D50" s="186">
        <v>17</v>
      </c>
      <c r="E50" s="187">
        <v>10</v>
      </c>
      <c r="F50" s="186">
        <v>14</v>
      </c>
      <c r="G50" s="187">
        <v>14</v>
      </c>
      <c r="H50" s="186">
        <v>16</v>
      </c>
      <c r="I50" s="187">
        <v>12</v>
      </c>
      <c r="J50" s="186">
        <v>12</v>
      </c>
      <c r="K50" s="187">
        <v>12</v>
      </c>
      <c r="L50" s="186">
        <v>12</v>
      </c>
      <c r="M50" s="187">
        <v>9</v>
      </c>
      <c r="N50" s="186">
        <v>12</v>
      </c>
      <c r="O50" s="187">
        <v>28</v>
      </c>
      <c r="P50" s="186">
        <v>33.200000000000003</v>
      </c>
      <c r="Q50" s="187" t="s">
        <v>47</v>
      </c>
      <c r="R50" s="186" t="s">
        <v>43</v>
      </c>
      <c r="S50" s="187">
        <v>14</v>
      </c>
      <c r="T50" s="186">
        <v>14</v>
      </c>
      <c r="U50" s="187">
        <v>9</v>
      </c>
      <c r="V50" s="186">
        <v>11</v>
      </c>
      <c r="W50" s="187">
        <v>16</v>
      </c>
      <c r="X50" s="186">
        <v>16</v>
      </c>
      <c r="Y50" s="187">
        <v>8</v>
      </c>
      <c r="Z50" s="186">
        <v>8</v>
      </c>
      <c r="AA50" s="187">
        <v>9</v>
      </c>
      <c r="AB50" s="186">
        <v>9.3000000000000007</v>
      </c>
      <c r="AC50" s="187">
        <v>21</v>
      </c>
      <c r="AD50" s="186">
        <v>23</v>
      </c>
      <c r="AE50" s="358"/>
      <c r="AF50" s="359"/>
      <c r="AG50" s="358"/>
      <c r="AH50" s="359"/>
      <c r="AI50" s="358"/>
      <c r="AJ50" s="359"/>
      <c r="AK50" s="358"/>
      <c r="AL50" s="359"/>
      <c r="AM50" s="358"/>
      <c r="AN50" s="359"/>
      <c r="AO50" s="358"/>
      <c r="AP50" s="359"/>
      <c r="AQ50" s="358"/>
      <c r="AR50" s="359"/>
      <c r="AS50" s="358"/>
      <c r="AT50" s="359"/>
      <c r="AU50" s="358"/>
      <c r="AV50" s="359"/>
      <c r="AW50" s="358"/>
      <c r="AX50" s="359"/>
    </row>
    <row r="51" spans="1:50" x14ac:dyDescent="0.2">
      <c r="A51" s="233">
        <f>'All data'!A51</f>
        <v>126</v>
      </c>
      <c r="B51" s="178" t="s">
        <v>147</v>
      </c>
      <c r="C51" s="184">
        <v>15</v>
      </c>
      <c r="D51" s="186">
        <v>17</v>
      </c>
      <c r="E51" s="187">
        <v>13</v>
      </c>
      <c r="F51" s="186">
        <v>16</v>
      </c>
      <c r="G51" s="187">
        <v>13</v>
      </c>
      <c r="H51" s="186">
        <v>15</v>
      </c>
      <c r="I51" s="187">
        <v>9</v>
      </c>
      <c r="J51" s="186">
        <v>12</v>
      </c>
      <c r="K51" s="187">
        <v>8</v>
      </c>
      <c r="L51" s="186">
        <v>13</v>
      </c>
      <c r="M51" s="187">
        <v>9</v>
      </c>
      <c r="N51" s="186">
        <v>12</v>
      </c>
      <c r="O51" s="187">
        <v>29</v>
      </c>
      <c r="P51" s="186">
        <v>29</v>
      </c>
      <c r="Q51" s="187" t="s">
        <v>47</v>
      </c>
      <c r="R51" s="186" t="s">
        <v>43</v>
      </c>
      <c r="S51" s="187">
        <v>12</v>
      </c>
      <c r="T51" s="186">
        <v>12</v>
      </c>
      <c r="U51" s="187">
        <v>11</v>
      </c>
      <c r="V51" s="186">
        <v>12</v>
      </c>
      <c r="W51" s="187">
        <v>15</v>
      </c>
      <c r="X51" s="186">
        <v>20</v>
      </c>
      <c r="Y51" s="187">
        <v>8</v>
      </c>
      <c r="Z51" s="186">
        <v>11</v>
      </c>
      <c r="AA51" s="187">
        <v>6</v>
      </c>
      <c r="AB51" s="186">
        <v>9</v>
      </c>
      <c r="AC51" s="187">
        <v>24</v>
      </c>
      <c r="AD51" s="186">
        <v>24</v>
      </c>
      <c r="AE51" s="358"/>
      <c r="AF51" s="359"/>
      <c r="AG51" s="358"/>
      <c r="AH51" s="359"/>
      <c r="AI51" s="358"/>
      <c r="AJ51" s="359"/>
      <c r="AK51" s="358"/>
      <c r="AL51" s="359"/>
      <c r="AM51" s="358"/>
      <c r="AN51" s="359"/>
      <c r="AO51" s="358"/>
      <c r="AP51" s="359"/>
      <c r="AQ51" s="358"/>
      <c r="AR51" s="359"/>
      <c r="AS51" s="358"/>
      <c r="AT51" s="359"/>
      <c r="AU51" s="358"/>
      <c r="AV51" s="359"/>
      <c r="AW51" s="358"/>
      <c r="AX51" s="359"/>
    </row>
    <row r="52" spans="1:50" x14ac:dyDescent="0.2">
      <c r="A52" s="233">
        <f>'All data'!A52</f>
        <v>129</v>
      </c>
      <c r="B52" s="181" t="s">
        <v>148</v>
      </c>
      <c r="C52" s="184">
        <v>11</v>
      </c>
      <c r="D52" s="186">
        <v>19</v>
      </c>
      <c r="E52" s="187">
        <v>9</v>
      </c>
      <c r="F52" s="186">
        <v>14</v>
      </c>
      <c r="G52" s="187">
        <v>14</v>
      </c>
      <c r="H52" s="186">
        <v>15</v>
      </c>
      <c r="I52" s="187">
        <v>11</v>
      </c>
      <c r="J52" s="186">
        <v>11</v>
      </c>
      <c r="K52" s="187">
        <v>9</v>
      </c>
      <c r="L52" s="186">
        <v>9</v>
      </c>
      <c r="M52" s="187">
        <v>7.3</v>
      </c>
      <c r="N52" s="186">
        <v>11</v>
      </c>
      <c r="O52" s="187">
        <v>27</v>
      </c>
      <c r="P52" s="186">
        <v>31</v>
      </c>
      <c r="Q52" s="187" t="s">
        <v>47</v>
      </c>
      <c r="R52" s="186" t="s">
        <v>47</v>
      </c>
      <c r="S52" s="187">
        <v>12</v>
      </c>
      <c r="T52" s="186">
        <v>12</v>
      </c>
      <c r="U52" s="187">
        <v>10</v>
      </c>
      <c r="V52" s="186">
        <v>12</v>
      </c>
      <c r="W52" s="187">
        <v>17</v>
      </c>
      <c r="X52" s="186">
        <v>18</v>
      </c>
      <c r="Y52" s="187">
        <v>8</v>
      </c>
      <c r="Z52" s="186">
        <v>11</v>
      </c>
      <c r="AA52" s="187">
        <v>6</v>
      </c>
      <c r="AB52" s="186">
        <v>9</v>
      </c>
      <c r="AC52" s="187">
        <v>20</v>
      </c>
      <c r="AD52" s="186">
        <v>20</v>
      </c>
      <c r="AE52" s="358"/>
      <c r="AF52" s="359"/>
      <c r="AG52" s="358"/>
      <c r="AH52" s="359"/>
      <c r="AI52" s="358"/>
      <c r="AJ52" s="359"/>
      <c r="AK52" s="358"/>
      <c r="AL52" s="359"/>
      <c r="AM52" s="358"/>
      <c r="AN52" s="359"/>
      <c r="AO52" s="358"/>
      <c r="AP52" s="359"/>
      <c r="AQ52" s="358"/>
      <c r="AR52" s="359"/>
      <c r="AS52" s="358"/>
      <c r="AT52" s="359"/>
      <c r="AU52" s="358"/>
      <c r="AV52" s="359"/>
      <c r="AW52" s="358"/>
      <c r="AX52" s="359"/>
    </row>
    <row r="53" spans="1:50" x14ac:dyDescent="0.2">
      <c r="A53" s="233">
        <f>'All data'!A53</f>
        <v>132</v>
      </c>
      <c r="B53" s="181" t="s">
        <v>149</v>
      </c>
      <c r="C53" s="184">
        <v>15</v>
      </c>
      <c r="D53" s="186">
        <v>16</v>
      </c>
      <c r="E53" s="187">
        <v>13</v>
      </c>
      <c r="F53" s="186">
        <v>13</v>
      </c>
      <c r="G53" s="187">
        <v>12</v>
      </c>
      <c r="H53" s="186">
        <v>12</v>
      </c>
      <c r="I53" s="187">
        <v>11</v>
      </c>
      <c r="J53" s="186">
        <v>12</v>
      </c>
      <c r="K53" s="187">
        <v>9</v>
      </c>
      <c r="L53" s="186">
        <v>9</v>
      </c>
      <c r="M53" s="187">
        <v>9</v>
      </c>
      <c r="N53" s="186">
        <v>9</v>
      </c>
      <c r="O53" s="187">
        <v>30</v>
      </c>
      <c r="P53" s="186">
        <v>31.2</v>
      </c>
      <c r="Q53" s="187" t="s">
        <v>47</v>
      </c>
      <c r="R53" s="186" t="s">
        <v>43</v>
      </c>
      <c r="S53" s="187">
        <v>12</v>
      </c>
      <c r="T53" s="186">
        <v>12</v>
      </c>
      <c r="U53" s="187">
        <v>11</v>
      </c>
      <c r="V53" s="186">
        <v>12</v>
      </c>
      <c r="W53" s="187">
        <v>16</v>
      </c>
      <c r="X53" s="186">
        <v>17</v>
      </c>
      <c r="Y53" s="187">
        <v>11</v>
      </c>
      <c r="Z53" s="186">
        <v>11</v>
      </c>
      <c r="AA53" s="187">
        <v>9.3000000000000007</v>
      </c>
      <c r="AB53" s="186">
        <v>9.3000000000000007</v>
      </c>
      <c r="AC53" s="187">
        <v>22</v>
      </c>
      <c r="AD53" s="186">
        <v>23</v>
      </c>
      <c r="AE53" s="184">
        <v>14</v>
      </c>
      <c r="AF53" s="185">
        <v>15</v>
      </c>
      <c r="AG53" s="184">
        <v>14</v>
      </c>
      <c r="AH53" s="185">
        <v>14</v>
      </c>
      <c r="AI53" s="184">
        <v>13</v>
      </c>
      <c r="AJ53" s="185">
        <v>13</v>
      </c>
      <c r="AK53" s="184">
        <v>13</v>
      </c>
      <c r="AL53" s="185">
        <v>15</v>
      </c>
      <c r="AM53" s="184">
        <v>20</v>
      </c>
      <c r="AN53" s="185">
        <v>26</v>
      </c>
      <c r="AO53" s="184">
        <v>12</v>
      </c>
      <c r="AP53" s="185">
        <v>13</v>
      </c>
      <c r="AQ53" s="184">
        <v>11</v>
      </c>
      <c r="AR53" s="185">
        <v>11</v>
      </c>
      <c r="AS53" s="184">
        <v>22</v>
      </c>
      <c r="AT53" s="185">
        <v>23</v>
      </c>
      <c r="AU53" s="184">
        <v>15</v>
      </c>
      <c r="AV53" s="185">
        <v>15</v>
      </c>
      <c r="AW53" s="184">
        <v>16</v>
      </c>
      <c r="AX53" s="185">
        <v>16</v>
      </c>
    </row>
    <row r="54" spans="1:50" x14ac:dyDescent="0.2">
      <c r="A54" s="233">
        <f>'All data'!A54</f>
        <v>134</v>
      </c>
      <c r="B54" s="181" t="s">
        <v>150</v>
      </c>
      <c r="C54" s="184">
        <v>15</v>
      </c>
      <c r="D54" s="186">
        <v>16</v>
      </c>
      <c r="E54" s="187">
        <v>13</v>
      </c>
      <c r="F54" s="186">
        <v>14</v>
      </c>
      <c r="G54" s="187">
        <v>15</v>
      </c>
      <c r="H54" s="186">
        <v>19</v>
      </c>
      <c r="I54" s="187">
        <v>11</v>
      </c>
      <c r="J54" s="186">
        <v>12</v>
      </c>
      <c r="K54" s="187">
        <v>11</v>
      </c>
      <c r="L54" s="186">
        <v>11</v>
      </c>
      <c r="M54" s="187">
        <v>13</v>
      </c>
      <c r="N54" s="186">
        <v>13</v>
      </c>
      <c r="O54" s="187">
        <v>30</v>
      </c>
      <c r="P54" s="186">
        <v>31</v>
      </c>
      <c r="Q54" s="187" t="s">
        <v>47</v>
      </c>
      <c r="R54" s="186" t="s">
        <v>47</v>
      </c>
      <c r="S54" s="187">
        <v>12</v>
      </c>
      <c r="T54" s="186">
        <v>13</v>
      </c>
      <c r="U54" s="187">
        <v>12</v>
      </c>
      <c r="V54" s="186">
        <v>13</v>
      </c>
      <c r="W54" s="187">
        <v>15</v>
      </c>
      <c r="X54" s="186">
        <v>19</v>
      </c>
      <c r="Y54" s="187">
        <v>8</v>
      </c>
      <c r="Z54" s="186">
        <v>8</v>
      </c>
      <c r="AA54" s="187">
        <v>9</v>
      </c>
      <c r="AB54" s="186">
        <v>9.3000000000000007</v>
      </c>
      <c r="AC54" s="187">
        <v>23</v>
      </c>
      <c r="AD54" s="186">
        <v>23</v>
      </c>
      <c r="AE54" s="358"/>
      <c r="AF54" s="359"/>
      <c r="AG54" s="358"/>
      <c r="AH54" s="359"/>
      <c r="AI54" s="358"/>
      <c r="AJ54" s="359"/>
      <c r="AK54" s="358"/>
      <c r="AL54" s="359"/>
      <c r="AM54" s="358"/>
      <c r="AN54" s="359"/>
      <c r="AO54" s="358"/>
      <c r="AP54" s="359"/>
      <c r="AQ54" s="358"/>
      <c r="AR54" s="359"/>
      <c r="AS54" s="358"/>
      <c r="AT54" s="359"/>
      <c r="AU54" s="358"/>
      <c r="AV54" s="359"/>
      <c r="AW54" s="358"/>
      <c r="AX54" s="359"/>
    </row>
    <row r="55" spans="1:50" x14ac:dyDescent="0.2">
      <c r="A55" s="233">
        <f>'All data'!A55</f>
        <v>137</v>
      </c>
      <c r="B55" s="181" t="s">
        <v>151</v>
      </c>
      <c r="C55" s="184">
        <v>15</v>
      </c>
      <c r="D55" s="186">
        <v>15</v>
      </c>
      <c r="E55" s="187">
        <v>9</v>
      </c>
      <c r="F55" s="186">
        <v>13</v>
      </c>
      <c r="G55" s="187">
        <v>14</v>
      </c>
      <c r="H55" s="186">
        <v>15</v>
      </c>
      <c r="I55" s="187">
        <v>11</v>
      </c>
      <c r="J55" s="186">
        <v>12</v>
      </c>
      <c r="K55" s="187">
        <v>10</v>
      </c>
      <c r="L55" s="186">
        <v>10</v>
      </c>
      <c r="M55" s="187">
        <v>12</v>
      </c>
      <c r="N55" s="186">
        <v>12</v>
      </c>
      <c r="O55" s="187">
        <v>30</v>
      </c>
      <c r="P55" s="186">
        <v>30</v>
      </c>
      <c r="Q55" s="187" t="s">
        <v>47</v>
      </c>
      <c r="R55" s="186" t="s">
        <v>47</v>
      </c>
      <c r="S55" s="187">
        <v>12</v>
      </c>
      <c r="T55" s="186">
        <v>12</v>
      </c>
      <c r="U55" s="187">
        <v>10</v>
      </c>
      <c r="V55" s="186">
        <v>10</v>
      </c>
      <c r="W55" s="187">
        <v>16</v>
      </c>
      <c r="X55" s="186">
        <v>17</v>
      </c>
      <c r="Y55" s="187">
        <v>11</v>
      </c>
      <c r="Z55" s="186">
        <v>12</v>
      </c>
      <c r="AA55" s="187">
        <v>6</v>
      </c>
      <c r="AB55" s="186">
        <v>8</v>
      </c>
      <c r="AC55" s="187">
        <v>20</v>
      </c>
      <c r="AD55" s="186">
        <v>22</v>
      </c>
      <c r="AE55" s="358"/>
      <c r="AF55" s="359"/>
      <c r="AG55" s="358"/>
      <c r="AH55" s="359"/>
      <c r="AI55" s="358"/>
      <c r="AJ55" s="359"/>
      <c r="AK55" s="358"/>
      <c r="AL55" s="359"/>
      <c r="AM55" s="358"/>
      <c r="AN55" s="359"/>
      <c r="AO55" s="358"/>
      <c r="AP55" s="359"/>
      <c r="AQ55" s="358"/>
      <c r="AR55" s="359"/>
      <c r="AS55" s="358"/>
      <c r="AT55" s="359"/>
      <c r="AU55" s="358"/>
      <c r="AV55" s="359"/>
      <c r="AW55" s="358"/>
      <c r="AX55" s="359"/>
    </row>
    <row r="56" spans="1:50" x14ac:dyDescent="0.2">
      <c r="A56" s="233">
        <f>'All data'!A56</f>
        <v>139</v>
      </c>
      <c r="B56" s="181" t="s">
        <v>152</v>
      </c>
      <c r="C56" s="184">
        <v>15</v>
      </c>
      <c r="D56" s="186">
        <v>18</v>
      </c>
      <c r="E56" s="187">
        <v>13</v>
      </c>
      <c r="F56" s="186">
        <v>14</v>
      </c>
      <c r="G56" s="187">
        <v>17</v>
      </c>
      <c r="H56" s="186">
        <v>17</v>
      </c>
      <c r="I56" s="187">
        <v>11</v>
      </c>
      <c r="J56" s="186">
        <v>12</v>
      </c>
      <c r="K56" s="187">
        <v>9</v>
      </c>
      <c r="L56" s="186">
        <v>13</v>
      </c>
      <c r="M56" s="187">
        <v>10</v>
      </c>
      <c r="N56" s="186">
        <v>13</v>
      </c>
      <c r="O56" s="187">
        <v>29</v>
      </c>
      <c r="P56" s="186">
        <v>32</v>
      </c>
      <c r="Q56" s="187" t="s">
        <v>47</v>
      </c>
      <c r="R56" s="186" t="s">
        <v>47</v>
      </c>
      <c r="S56" s="187">
        <v>13</v>
      </c>
      <c r="T56" s="186">
        <v>13</v>
      </c>
      <c r="U56" s="187">
        <v>10</v>
      </c>
      <c r="V56" s="186">
        <v>12</v>
      </c>
      <c r="W56" s="187">
        <v>18</v>
      </c>
      <c r="X56" s="186">
        <v>18</v>
      </c>
      <c r="Y56" s="187">
        <v>8</v>
      </c>
      <c r="Z56" s="186">
        <v>10</v>
      </c>
      <c r="AA56" s="187">
        <v>6</v>
      </c>
      <c r="AB56" s="186">
        <v>9.3000000000000007</v>
      </c>
      <c r="AC56" s="187" t="s">
        <v>80</v>
      </c>
      <c r="AD56" s="186" t="s">
        <v>80</v>
      </c>
      <c r="AE56" s="358"/>
      <c r="AF56" s="359"/>
      <c r="AG56" s="358"/>
      <c r="AH56" s="359"/>
      <c r="AI56" s="358"/>
      <c r="AJ56" s="359"/>
      <c r="AK56" s="358"/>
      <c r="AL56" s="359"/>
      <c r="AM56" s="358"/>
      <c r="AN56" s="359"/>
      <c r="AO56" s="358"/>
      <c r="AP56" s="359"/>
      <c r="AQ56" s="358"/>
      <c r="AR56" s="359"/>
      <c r="AS56" s="358"/>
      <c r="AT56" s="359"/>
      <c r="AU56" s="358"/>
      <c r="AV56" s="359"/>
      <c r="AW56" s="358"/>
      <c r="AX56" s="359"/>
    </row>
    <row r="57" spans="1:50" x14ac:dyDescent="0.2">
      <c r="A57" s="233">
        <f>'All data'!A57</f>
        <v>143</v>
      </c>
      <c r="B57" s="181" t="s">
        <v>153</v>
      </c>
      <c r="C57" s="184">
        <v>15</v>
      </c>
      <c r="D57" s="186">
        <v>16</v>
      </c>
      <c r="E57" s="187">
        <v>13</v>
      </c>
      <c r="F57" s="186">
        <v>13</v>
      </c>
      <c r="G57" s="187">
        <v>15</v>
      </c>
      <c r="H57" s="186">
        <v>15</v>
      </c>
      <c r="I57" s="187">
        <v>12</v>
      </c>
      <c r="J57" s="186">
        <v>12</v>
      </c>
      <c r="K57" s="187">
        <v>8</v>
      </c>
      <c r="L57" s="186">
        <v>11</v>
      </c>
      <c r="M57" s="187">
        <v>11</v>
      </c>
      <c r="N57" s="186">
        <v>11</v>
      </c>
      <c r="O57" s="187">
        <v>30</v>
      </c>
      <c r="P57" s="186">
        <v>32.200000000000003</v>
      </c>
      <c r="Q57" s="187" t="s">
        <v>47</v>
      </c>
      <c r="R57" s="186" t="s">
        <v>43</v>
      </c>
      <c r="S57" s="187">
        <v>11</v>
      </c>
      <c r="T57" s="186">
        <v>12</v>
      </c>
      <c r="U57" s="187">
        <v>11</v>
      </c>
      <c r="V57" s="186">
        <v>12</v>
      </c>
      <c r="W57" s="187">
        <v>16</v>
      </c>
      <c r="X57" s="186">
        <v>18</v>
      </c>
      <c r="Y57" s="187">
        <v>8</v>
      </c>
      <c r="Z57" s="186">
        <v>8</v>
      </c>
      <c r="AA57" s="187">
        <v>7</v>
      </c>
      <c r="AB57" s="186">
        <v>9.3000000000000007</v>
      </c>
      <c r="AC57" s="187">
        <v>20</v>
      </c>
      <c r="AD57" s="186">
        <v>23</v>
      </c>
      <c r="AE57" s="358"/>
      <c r="AF57" s="359"/>
      <c r="AG57" s="358"/>
      <c r="AH57" s="359"/>
      <c r="AI57" s="358"/>
      <c r="AJ57" s="359"/>
      <c r="AK57" s="358"/>
      <c r="AL57" s="359"/>
      <c r="AM57" s="358"/>
      <c r="AN57" s="359"/>
      <c r="AO57" s="358"/>
      <c r="AP57" s="359"/>
      <c r="AQ57" s="358"/>
      <c r="AR57" s="359"/>
      <c r="AS57" s="358"/>
      <c r="AT57" s="359"/>
      <c r="AU57" s="358"/>
      <c r="AV57" s="359"/>
      <c r="AW57" s="358"/>
      <c r="AX57" s="359"/>
    </row>
    <row r="58" spans="1:50" x14ac:dyDescent="0.2">
      <c r="A58" s="233">
        <f>'All data'!A58</f>
        <v>146</v>
      </c>
      <c r="B58" s="181" t="s">
        <v>154</v>
      </c>
      <c r="C58" s="184">
        <v>16</v>
      </c>
      <c r="D58" s="186">
        <v>16</v>
      </c>
      <c r="E58" s="187">
        <v>11</v>
      </c>
      <c r="F58" s="186">
        <v>12</v>
      </c>
      <c r="G58" s="187">
        <v>13</v>
      </c>
      <c r="H58" s="186">
        <v>17</v>
      </c>
      <c r="I58" s="187">
        <v>10</v>
      </c>
      <c r="J58" s="186">
        <v>12</v>
      </c>
      <c r="K58" s="187">
        <v>10</v>
      </c>
      <c r="L58" s="186">
        <v>11</v>
      </c>
      <c r="M58" s="187">
        <v>11</v>
      </c>
      <c r="N58" s="186">
        <v>12</v>
      </c>
      <c r="O58" s="187">
        <v>30</v>
      </c>
      <c r="P58" s="186">
        <v>31.2</v>
      </c>
      <c r="Q58" s="187" t="s">
        <v>47</v>
      </c>
      <c r="R58" s="186" t="s">
        <v>47</v>
      </c>
      <c r="S58" s="187">
        <v>12</v>
      </c>
      <c r="T58" s="186">
        <v>12</v>
      </c>
      <c r="U58" s="187">
        <v>10</v>
      </c>
      <c r="V58" s="186">
        <v>13</v>
      </c>
      <c r="W58" s="187">
        <v>14</v>
      </c>
      <c r="X58" s="186">
        <v>18</v>
      </c>
      <c r="Y58" s="187">
        <v>8</v>
      </c>
      <c r="Z58" s="186">
        <v>11</v>
      </c>
      <c r="AA58" s="187">
        <v>6</v>
      </c>
      <c r="AB58" s="186">
        <v>6</v>
      </c>
      <c r="AC58" s="187">
        <v>21</v>
      </c>
      <c r="AD58" s="186">
        <v>24</v>
      </c>
      <c r="AE58" s="358"/>
      <c r="AF58" s="359"/>
      <c r="AG58" s="358"/>
      <c r="AH58" s="359"/>
      <c r="AI58" s="358"/>
      <c r="AJ58" s="359"/>
      <c r="AK58" s="358"/>
      <c r="AL58" s="359"/>
      <c r="AM58" s="358"/>
      <c r="AN58" s="359"/>
      <c r="AO58" s="358"/>
      <c r="AP58" s="359"/>
      <c r="AQ58" s="358"/>
      <c r="AR58" s="359"/>
      <c r="AS58" s="358"/>
      <c r="AT58" s="359"/>
      <c r="AU58" s="358"/>
      <c r="AV58" s="359"/>
      <c r="AW58" s="358"/>
      <c r="AX58" s="359"/>
    </row>
    <row r="59" spans="1:50" x14ac:dyDescent="0.2">
      <c r="A59" s="233">
        <f>'All data'!A59</f>
        <v>147</v>
      </c>
      <c r="B59" s="178" t="s">
        <v>155</v>
      </c>
      <c r="C59" s="184">
        <v>15</v>
      </c>
      <c r="D59" s="186">
        <v>16</v>
      </c>
      <c r="E59" s="187">
        <v>10</v>
      </c>
      <c r="F59" s="186">
        <v>14</v>
      </c>
      <c r="G59" s="187">
        <v>17</v>
      </c>
      <c r="H59" s="186">
        <v>18</v>
      </c>
      <c r="I59" s="187">
        <v>11</v>
      </c>
      <c r="J59" s="186">
        <v>12</v>
      </c>
      <c r="K59" s="187">
        <v>10</v>
      </c>
      <c r="L59" s="186">
        <v>11</v>
      </c>
      <c r="M59" s="187">
        <v>12</v>
      </c>
      <c r="N59" s="186">
        <v>12</v>
      </c>
      <c r="O59" s="187">
        <v>30</v>
      </c>
      <c r="P59" s="186">
        <v>32.200000000000003</v>
      </c>
      <c r="Q59" s="187" t="s">
        <v>47</v>
      </c>
      <c r="R59" s="186" t="s">
        <v>43</v>
      </c>
      <c r="S59" s="187">
        <v>11</v>
      </c>
      <c r="T59" s="186">
        <v>13</v>
      </c>
      <c r="U59" s="187">
        <v>11</v>
      </c>
      <c r="V59" s="186">
        <v>12</v>
      </c>
      <c r="W59" s="187">
        <v>16</v>
      </c>
      <c r="X59" s="186">
        <v>17</v>
      </c>
      <c r="Y59" s="187">
        <v>10</v>
      </c>
      <c r="Z59" s="186">
        <v>10</v>
      </c>
      <c r="AA59" s="187">
        <v>6</v>
      </c>
      <c r="AB59" s="186">
        <v>9.3000000000000007</v>
      </c>
      <c r="AC59" s="187">
        <v>20</v>
      </c>
      <c r="AD59" s="186">
        <v>23</v>
      </c>
      <c r="AE59" s="358"/>
      <c r="AF59" s="359"/>
      <c r="AG59" s="358"/>
      <c r="AH59" s="359"/>
      <c r="AI59" s="358"/>
      <c r="AJ59" s="359"/>
      <c r="AK59" s="358"/>
      <c r="AL59" s="359"/>
      <c r="AM59" s="358"/>
      <c r="AN59" s="359"/>
      <c r="AO59" s="358"/>
      <c r="AP59" s="359"/>
      <c r="AQ59" s="358"/>
      <c r="AR59" s="359"/>
      <c r="AS59" s="358"/>
      <c r="AT59" s="359"/>
      <c r="AU59" s="358"/>
      <c r="AV59" s="359"/>
      <c r="AW59" s="358"/>
      <c r="AX59" s="359"/>
    </row>
    <row r="60" spans="1:50" x14ac:dyDescent="0.2">
      <c r="A60" s="233">
        <f>'All data'!A60</f>
        <v>148</v>
      </c>
      <c r="B60" s="181" t="s">
        <v>156</v>
      </c>
      <c r="C60" s="184">
        <v>16</v>
      </c>
      <c r="D60" s="186">
        <v>16</v>
      </c>
      <c r="E60" s="187">
        <v>12</v>
      </c>
      <c r="F60" s="186">
        <v>13</v>
      </c>
      <c r="G60" s="187">
        <v>12</v>
      </c>
      <c r="H60" s="186">
        <v>15</v>
      </c>
      <c r="I60" s="187">
        <v>9</v>
      </c>
      <c r="J60" s="186">
        <v>11</v>
      </c>
      <c r="K60" s="187">
        <v>10</v>
      </c>
      <c r="L60" s="186">
        <v>10</v>
      </c>
      <c r="M60" s="187">
        <v>12</v>
      </c>
      <c r="N60" s="186">
        <v>13</v>
      </c>
      <c r="O60" s="187">
        <v>28</v>
      </c>
      <c r="P60" s="186">
        <v>32.200000000000003</v>
      </c>
      <c r="Q60" s="187" t="s">
        <v>47</v>
      </c>
      <c r="R60" s="186" t="s">
        <v>47</v>
      </c>
      <c r="S60" s="187">
        <v>12</v>
      </c>
      <c r="T60" s="186">
        <v>12</v>
      </c>
      <c r="U60" s="187">
        <v>12</v>
      </c>
      <c r="V60" s="186">
        <v>12</v>
      </c>
      <c r="W60" s="187">
        <v>17</v>
      </c>
      <c r="X60" s="186">
        <v>17</v>
      </c>
      <c r="Y60" s="187">
        <v>8</v>
      </c>
      <c r="Z60" s="186">
        <v>12</v>
      </c>
      <c r="AA60" s="187">
        <v>9</v>
      </c>
      <c r="AB60" s="186">
        <v>9.3000000000000007</v>
      </c>
      <c r="AC60" s="187">
        <v>21</v>
      </c>
      <c r="AD60" s="186">
        <v>22</v>
      </c>
      <c r="AE60" s="358"/>
      <c r="AF60" s="359"/>
      <c r="AG60" s="358"/>
      <c r="AH60" s="359"/>
      <c r="AI60" s="358"/>
      <c r="AJ60" s="359"/>
      <c r="AK60" s="358"/>
      <c r="AL60" s="359"/>
      <c r="AM60" s="358"/>
      <c r="AN60" s="359"/>
      <c r="AO60" s="358"/>
      <c r="AP60" s="359"/>
      <c r="AQ60" s="358"/>
      <c r="AR60" s="359"/>
      <c r="AS60" s="358"/>
      <c r="AT60" s="359"/>
      <c r="AU60" s="358"/>
      <c r="AV60" s="359"/>
      <c r="AW60" s="358"/>
      <c r="AX60" s="359"/>
    </row>
    <row r="61" spans="1:50" x14ac:dyDescent="0.2">
      <c r="A61" s="233">
        <f>'All data'!A61</f>
        <v>150</v>
      </c>
      <c r="B61" s="178" t="s">
        <v>157</v>
      </c>
      <c r="C61" s="184">
        <v>15</v>
      </c>
      <c r="D61" s="186">
        <v>16</v>
      </c>
      <c r="E61" s="187">
        <v>13</v>
      </c>
      <c r="F61" s="186">
        <v>16</v>
      </c>
      <c r="G61" s="187">
        <v>16</v>
      </c>
      <c r="H61" s="186">
        <v>18</v>
      </c>
      <c r="I61" s="187">
        <v>11</v>
      </c>
      <c r="J61" s="186">
        <v>11</v>
      </c>
      <c r="K61" s="187">
        <v>8</v>
      </c>
      <c r="L61" s="186">
        <v>9</v>
      </c>
      <c r="M61" s="187">
        <v>13</v>
      </c>
      <c r="N61" s="186">
        <v>13</v>
      </c>
      <c r="O61" s="187">
        <v>27</v>
      </c>
      <c r="P61" s="186">
        <v>28</v>
      </c>
      <c r="Q61" s="187" t="s">
        <v>47</v>
      </c>
      <c r="R61" s="186" t="s">
        <v>43</v>
      </c>
      <c r="S61" s="187">
        <v>11</v>
      </c>
      <c r="T61" s="186">
        <v>12</v>
      </c>
      <c r="U61" s="187">
        <v>11</v>
      </c>
      <c r="V61" s="186">
        <v>12</v>
      </c>
      <c r="W61" s="187">
        <v>16</v>
      </c>
      <c r="X61" s="186">
        <v>18</v>
      </c>
      <c r="Y61" s="187">
        <v>8</v>
      </c>
      <c r="Z61" s="186">
        <v>8</v>
      </c>
      <c r="AA61" s="187">
        <v>6</v>
      </c>
      <c r="AB61" s="186">
        <v>8</v>
      </c>
      <c r="AC61" s="187">
        <v>21</v>
      </c>
      <c r="AD61" s="186">
        <v>21</v>
      </c>
      <c r="AE61" s="358"/>
      <c r="AF61" s="359"/>
      <c r="AG61" s="358"/>
      <c r="AH61" s="359"/>
      <c r="AI61" s="358"/>
      <c r="AJ61" s="359"/>
      <c r="AK61" s="358"/>
      <c r="AL61" s="359"/>
      <c r="AM61" s="358"/>
      <c r="AN61" s="359"/>
      <c r="AO61" s="358"/>
      <c r="AP61" s="359"/>
      <c r="AQ61" s="358"/>
      <c r="AR61" s="359"/>
      <c r="AS61" s="358"/>
      <c r="AT61" s="359"/>
      <c r="AU61" s="358"/>
      <c r="AV61" s="359"/>
      <c r="AW61" s="358"/>
      <c r="AX61" s="359"/>
    </row>
    <row r="62" spans="1:50" x14ac:dyDescent="0.2">
      <c r="A62" s="233">
        <f>'All data'!A62</f>
        <v>154</v>
      </c>
      <c r="B62" s="178" t="s">
        <v>158</v>
      </c>
      <c r="C62" s="184">
        <v>15</v>
      </c>
      <c r="D62" s="186">
        <v>16</v>
      </c>
      <c r="E62" s="187">
        <v>10</v>
      </c>
      <c r="F62" s="186">
        <v>11</v>
      </c>
      <c r="G62" s="187">
        <v>18</v>
      </c>
      <c r="H62" s="186">
        <v>19</v>
      </c>
      <c r="I62" s="187">
        <v>9</v>
      </c>
      <c r="J62" s="186">
        <v>11</v>
      </c>
      <c r="K62" s="187">
        <v>8</v>
      </c>
      <c r="L62" s="186">
        <v>10</v>
      </c>
      <c r="M62" s="187" t="s">
        <v>80</v>
      </c>
      <c r="N62" s="186" t="s">
        <v>80</v>
      </c>
      <c r="O62" s="187">
        <v>29</v>
      </c>
      <c r="P62" s="186">
        <v>31.2</v>
      </c>
      <c r="Q62" s="187" t="s">
        <v>47</v>
      </c>
      <c r="R62" s="186" t="s">
        <v>43</v>
      </c>
      <c r="S62" s="187">
        <v>12</v>
      </c>
      <c r="T62" s="186">
        <v>12</v>
      </c>
      <c r="U62" s="187">
        <v>11</v>
      </c>
      <c r="V62" s="186">
        <v>12</v>
      </c>
      <c r="W62" s="187">
        <v>16</v>
      </c>
      <c r="X62" s="186">
        <v>18</v>
      </c>
      <c r="Y62" s="187">
        <v>10</v>
      </c>
      <c r="Z62" s="186">
        <v>12</v>
      </c>
      <c r="AA62" s="187">
        <v>9.3000000000000007</v>
      </c>
      <c r="AB62" s="186">
        <v>9.3000000000000007</v>
      </c>
      <c r="AC62" s="187">
        <v>20</v>
      </c>
      <c r="AD62" s="186">
        <v>22</v>
      </c>
      <c r="AE62" s="358"/>
      <c r="AF62" s="359"/>
      <c r="AG62" s="358"/>
      <c r="AH62" s="359"/>
      <c r="AI62" s="358"/>
      <c r="AJ62" s="359"/>
      <c r="AK62" s="358"/>
      <c r="AL62" s="359"/>
      <c r="AM62" s="358"/>
      <c r="AN62" s="359"/>
      <c r="AO62" s="358"/>
      <c r="AP62" s="359"/>
      <c r="AQ62" s="358"/>
      <c r="AR62" s="359"/>
      <c r="AS62" s="358"/>
      <c r="AT62" s="359"/>
      <c r="AU62" s="358"/>
      <c r="AV62" s="359"/>
      <c r="AW62" s="358"/>
      <c r="AX62" s="359"/>
    </row>
    <row r="63" spans="1:50" x14ac:dyDescent="0.2">
      <c r="A63" s="233">
        <f>'All data'!A63</f>
        <v>155</v>
      </c>
      <c r="B63" s="176" t="s">
        <v>159</v>
      </c>
      <c r="C63" s="184">
        <v>14</v>
      </c>
      <c r="D63" s="186">
        <v>14</v>
      </c>
      <c r="E63" s="187">
        <v>13</v>
      </c>
      <c r="F63" s="186">
        <v>14</v>
      </c>
      <c r="G63" s="187">
        <v>13</v>
      </c>
      <c r="H63" s="186">
        <v>16</v>
      </c>
      <c r="I63" s="187">
        <v>9</v>
      </c>
      <c r="J63" s="186">
        <v>12</v>
      </c>
      <c r="K63" s="187">
        <v>9</v>
      </c>
      <c r="L63" s="186">
        <v>11</v>
      </c>
      <c r="M63" s="187">
        <v>9</v>
      </c>
      <c r="N63" s="186">
        <v>13</v>
      </c>
      <c r="O63" s="187">
        <v>28</v>
      </c>
      <c r="P63" s="186">
        <v>30</v>
      </c>
      <c r="Q63" s="187" t="s">
        <v>47</v>
      </c>
      <c r="R63" s="186" t="s">
        <v>43</v>
      </c>
      <c r="S63" s="187">
        <v>10</v>
      </c>
      <c r="T63" s="186">
        <v>11</v>
      </c>
      <c r="U63" s="187">
        <v>9</v>
      </c>
      <c r="V63" s="186">
        <v>13</v>
      </c>
      <c r="W63" s="187">
        <v>17</v>
      </c>
      <c r="X63" s="186">
        <v>18</v>
      </c>
      <c r="Y63" s="187">
        <v>8</v>
      </c>
      <c r="Z63" s="186">
        <v>12</v>
      </c>
      <c r="AA63" s="187">
        <v>6</v>
      </c>
      <c r="AB63" s="186">
        <v>6</v>
      </c>
      <c r="AC63" s="187" t="s">
        <v>80</v>
      </c>
      <c r="AD63" s="186" t="s">
        <v>80</v>
      </c>
      <c r="AE63" s="358"/>
      <c r="AF63" s="359"/>
      <c r="AG63" s="358"/>
      <c r="AH63" s="359"/>
      <c r="AI63" s="358"/>
      <c r="AJ63" s="359"/>
      <c r="AK63" s="358"/>
      <c r="AL63" s="359"/>
      <c r="AM63" s="358"/>
      <c r="AN63" s="359"/>
      <c r="AO63" s="358"/>
      <c r="AP63" s="359"/>
      <c r="AQ63" s="358"/>
      <c r="AR63" s="359"/>
      <c r="AS63" s="358"/>
      <c r="AT63" s="359"/>
      <c r="AU63" s="358"/>
      <c r="AV63" s="359"/>
      <c r="AW63" s="358"/>
      <c r="AX63" s="359"/>
    </row>
    <row r="64" spans="1:50" x14ac:dyDescent="0.2">
      <c r="A64" s="233">
        <f>'All data'!A64</f>
        <v>156</v>
      </c>
      <c r="B64" s="176" t="s">
        <v>160</v>
      </c>
      <c r="C64" s="184">
        <v>14</v>
      </c>
      <c r="D64" s="186">
        <v>16</v>
      </c>
      <c r="E64" s="187">
        <v>10</v>
      </c>
      <c r="F64" s="186">
        <v>12</v>
      </c>
      <c r="G64" s="187">
        <v>14</v>
      </c>
      <c r="H64" s="186">
        <v>15</v>
      </c>
      <c r="I64" s="187">
        <v>11</v>
      </c>
      <c r="J64" s="186">
        <v>11</v>
      </c>
      <c r="K64" s="187">
        <v>11</v>
      </c>
      <c r="L64" s="186">
        <v>11</v>
      </c>
      <c r="M64" s="187">
        <v>12</v>
      </c>
      <c r="N64" s="186">
        <v>12</v>
      </c>
      <c r="O64" s="187">
        <v>30</v>
      </c>
      <c r="P64" s="186">
        <v>32.200000000000003</v>
      </c>
      <c r="Q64" s="187" t="s">
        <v>47</v>
      </c>
      <c r="R64" s="186" t="s">
        <v>43</v>
      </c>
      <c r="S64" s="187">
        <v>9</v>
      </c>
      <c r="T64" s="186">
        <v>13</v>
      </c>
      <c r="U64" s="187">
        <v>11</v>
      </c>
      <c r="V64" s="186">
        <v>12</v>
      </c>
      <c r="W64" s="187">
        <v>16</v>
      </c>
      <c r="X64" s="186">
        <v>16</v>
      </c>
      <c r="Y64" s="187">
        <v>8</v>
      </c>
      <c r="Z64" s="186">
        <v>8</v>
      </c>
      <c r="AA64" s="187">
        <v>7</v>
      </c>
      <c r="AB64" s="186">
        <v>9.3000000000000007</v>
      </c>
      <c r="AC64" s="187">
        <v>20</v>
      </c>
      <c r="AD64" s="186">
        <v>24</v>
      </c>
      <c r="AE64" s="358"/>
      <c r="AF64" s="359"/>
      <c r="AG64" s="358"/>
      <c r="AH64" s="359"/>
      <c r="AI64" s="358"/>
      <c r="AJ64" s="359"/>
      <c r="AK64" s="358"/>
      <c r="AL64" s="359"/>
      <c r="AM64" s="358"/>
      <c r="AN64" s="359"/>
      <c r="AO64" s="358"/>
      <c r="AP64" s="359"/>
      <c r="AQ64" s="358"/>
      <c r="AR64" s="359"/>
      <c r="AS64" s="358"/>
      <c r="AT64" s="359"/>
      <c r="AU64" s="358"/>
      <c r="AV64" s="359"/>
      <c r="AW64" s="358"/>
      <c r="AX64" s="359"/>
    </row>
    <row r="65" spans="1:50" x14ac:dyDescent="0.2">
      <c r="A65" s="233">
        <f>'All data'!A65</f>
        <v>157</v>
      </c>
      <c r="B65" s="181" t="s">
        <v>161</v>
      </c>
      <c r="C65" s="184">
        <v>16</v>
      </c>
      <c r="D65" s="186">
        <v>16</v>
      </c>
      <c r="E65" s="187">
        <v>12</v>
      </c>
      <c r="F65" s="186">
        <v>13</v>
      </c>
      <c r="G65" s="187">
        <v>17</v>
      </c>
      <c r="H65" s="186">
        <v>17</v>
      </c>
      <c r="I65" s="187">
        <v>11</v>
      </c>
      <c r="J65" s="186">
        <v>13</v>
      </c>
      <c r="K65" s="187">
        <v>8</v>
      </c>
      <c r="L65" s="186">
        <v>11</v>
      </c>
      <c r="M65" s="187">
        <v>11</v>
      </c>
      <c r="N65" s="186">
        <v>13</v>
      </c>
      <c r="O65" s="187">
        <v>28</v>
      </c>
      <c r="P65" s="186">
        <v>30</v>
      </c>
      <c r="Q65" s="187" t="s">
        <v>47</v>
      </c>
      <c r="R65" s="186" t="s">
        <v>47</v>
      </c>
      <c r="S65" s="187">
        <v>11</v>
      </c>
      <c r="T65" s="186">
        <v>11</v>
      </c>
      <c r="U65" s="187">
        <v>11</v>
      </c>
      <c r="V65" s="186">
        <v>11</v>
      </c>
      <c r="W65" s="187">
        <v>15</v>
      </c>
      <c r="X65" s="186">
        <v>16</v>
      </c>
      <c r="Y65" s="187">
        <v>8</v>
      </c>
      <c r="Z65" s="186">
        <v>12</v>
      </c>
      <c r="AA65" s="187">
        <v>6</v>
      </c>
      <c r="AB65" s="186">
        <v>9.3000000000000007</v>
      </c>
      <c r="AC65" s="187">
        <v>21</v>
      </c>
      <c r="AD65" s="186">
        <v>21</v>
      </c>
      <c r="AE65" s="184">
        <v>13</v>
      </c>
      <c r="AF65" s="185">
        <v>17.3</v>
      </c>
      <c r="AG65" s="184">
        <v>10</v>
      </c>
      <c r="AH65" s="185">
        <v>14</v>
      </c>
      <c r="AI65" s="184">
        <v>15</v>
      </c>
      <c r="AJ65" s="185">
        <v>15</v>
      </c>
      <c r="AK65" s="184">
        <v>11</v>
      </c>
      <c r="AL65" s="185">
        <v>13</v>
      </c>
      <c r="AM65" s="184">
        <v>17</v>
      </c>
      <c r="AN65" s="185">
        <v>17</v>
      </c>
      <c r="AO65" s="184">
        <v>9</v>
      </c>
      <c r="AP65" s="185">
        <v>12</v>
      </c>
      <c r="AQ65" s="184">
        <v>10</v>
      </c>
      <c r="AR65" s="185">
        <v>10</v>
      </c>
      <c r="AS65" s="184">
        <v>18</v>
      </c>
      <c r="AT65" s="185">
        <v>19</v>
      </c>
      <c r="AU65" s="184">
        <v>14</v>
      </c>
      <c r="AV65" s="185">
        <v>14</v>
      </c>
      <c r="AW65" s="184">
        <v>11</v>
      </c>
      <c r="AX65" s="185">
        <v>11</v>
      </c>
    </row>
    <row r="66" spans="1:50" x14ac:dyDescent="0.2">
      <c r="A66" s="233">
        <f>'All data'!A66</f>
        <v>159</v>
      </c>
      <c r="B66" s="176" t="s">
        <v>162</v>
      </c>
      <c r="C66" s="184">
        <v>14</v>
      </c>
      <c r="D66" s="186">
        <v>17</v>
      </c>
      <c r="E66" s="187">
        <v>12</v>
      </c>
      <c r="F66" s="186">
        <v>14</v>
      </c>
      <c r="G66" s="187">
        <v>14</v>
      </c>
      <c r="H66" s="186">
        <v>19</v>
      </c>
      <c r="I66" s="187">
        <v>12</v>
      </c>
      <c r="J66" s="186">
        <v>12</v>
      </c>
      <c r="K66" s="187">
        <v>9</v>
      </c>
      <c r="L66" s="186">
        <v>11</v>
      </c>
      <c r="M66" s="187">
        <v>12</v>
      </c>
      <c r="N66" s="186">
        <v>13</v>
      </c>
      <c r="O66" s="187">
        <v>30</v>
      </c>
      <c r="P66" s="186">
        <v>31</v>
      </c>
      <c r="Q66" s="187" t="s">
        <v>47</v>
      </c>
      <c r="R66" s="186" t="s">
        <v>43</v>
      </c>
      <c r="S66" s="187">
        <v>8</v>
      </c>
      <c r="T66" s="186">
        <v>12</v>
      </c>
      <c r="U66" s="187">
        <v>10</v>
      </c>
      <c r="V66" s="186">
        <v>11</v>
      </c>
      <c r="W66" s="187">
        <v>19</v>
      </c>
      <c r="X66" s="186">
        <v>20</v>
      </c>
      <c r="Y66" s="187">
        <v>8</v>
      </c>
      <c r="Z66" s="186">
        <v>8</v>
      </c>
      <c r="AA66" s="187">
        <v>7</v>
      </c>
      <c r="AB66" s="186">
        <v>9.3000000000000007</v>
      </c>
      <c r="AC66" s="187">
        <v>24</v>
      </c>
      <c r="AD66" s="186">
        <v>26</v>
      </c>
      <c r="AE66" s="358"/>
      <c r="AF66" s="359"/>
      <c r="AG66" s="358"/>
      <c r="AH66" s="359"/>
      <c r="AI66" s="358"/>
      <c r="AJ66" s="359"/>
      <c r="AK66" s="358"/>
      <c r="AL66" s="359"/>
      <c r="AM66" s="358"/>
      <c r="AN66" s="359"/>
      <c r="AO66" s="358"/>
      <c r="AP66" s="359"/>
      <c r="AQ66" s="358"/>
      <c r="AR66" s="359"/>
      <c r="AS66" s="358"/>
      <c r="AT66" s="359"/>
      <c r="AU66" s="358"/>
      <c r="AV66" s="359"/>
      <c r="AW66" s="358"/>
      <c r="AX66" s="359"/>
    </row>
    <row r="67" spans="1:50" x14ac:dyDescent="0.2">
      <c r="A67" s="233">
        <f>'All data'!A67</f>
        <v>161</v>
      </c>
      <c r="B67" s="177" t="s">
        <v>163</v>
      </c>
      <c r="C67" s="184">
        <v>17</v>
      </c>
      <c r="D67" s="186">
        <v>18</v>
      </c>
      <c r="E67" s="187">
        <v>14</v>
      </c>
      <c r="F67" s="186">
        <v>14</v>
      </c>
      <c r="G67" s="187">
        <v>19</v>
      </c>
      <c r="H67" s="186">
        <v>19</v>
      </c>
      <c r="I67" s="187">
        <v>13</v>
      </c>
      <c r="J67" s="186">
        <v>13</v>
      </c>
      <c r="K67" s="187">
        <v>10</v>
      </c>
      <c r="L67" s="186">
        <v>10</v>
      </c>
      <c r="M67" s="187">
        <v>10</v>
      </c>
      <c r="N67" s="186">
        <v>11</v>
      </c>
      <c r="O67" s="187">
        <v>28</v>
      </c>
      <c r="P67" s="186">
        <v>31.2</v>
      </c>
      <c r="Q67" s="187" t="s">
        <v>47</v>
      </c>
      <c r="R67" s="186" t="s">
        <v>43</v>
      </c>
      <c r="S67" s="187">
        <v>8</v>
      </c>
      <c r="T67" s="186">
        <v>12</v>
      </c>
      <c r="U67" s="187">
        <v>10</v>
      </c>
      <c r="V67" s="186">
        <v>12</v>
      </c>
      <c r="W67" s="187">
        <v>16</v>
      </c>
      <c r="X67" s="186">
        <v>16</v>
      </c>
      <c r="Y67" s="187">
        <v>8</v>
      </c>
      <c r="Z67" s="186">
        <v>8</v>
      </c>
      <c r="AA67" s="187">
        <v>6</v>
      </c>
      <c r="AB67" s="186">
        <v>6</v>
      </c>
      <c r="AC67" s="187">
        <v>20</v>
      </c>
      <c r="AD67" s="186">
        <v>24</v>
      </c>
      <c r="AE67" s="358"/>
      <c r="AF67" s="359"/>
      <c r="AG67" s="358"/>
      <c r="AH67" s="359"/>
      <c r="AI67" s="358"/>
      <c r="AJ67" s="359"/>
      <c r="AK67" s="358"/>
      <c r="AL67" s="359"/>
      <c r="AM67" s="358"/>
      <c r="AN67" s="359"/>
      <c r="AO67" s="358"/>
      <c r="AP67" s="359"/>
      <c r="AQ67" s="358"/>
      <c r="AR67" s="359"/>
      <c r="AS67" s="358"/>
      <c r="AT67" s="359"/>
      <c r="AU67" s="358"/>
      <c r="AV67" s="359"/>
      <c r="AW67" s="358"/>
      <c r="AX67" s="359"/>
    </row>
    <row r="68" spans="1:50" x14ac:dyDescent="0.2">
      <c r="A68" s="233">
        <f>'All data'!A68</f>
        <v>164</v>
      </c>
      <c r="B68" s="182" t="s">
        <v>164</v>
      </c>
      <c r="C68" s="184">
        <v>16</v>
      </c>
      <c r="D68" s="186">
        <v>17</v>
      </c>
      <c r="E68" s="187">
        <v>14</v>
      </c>
      <c r="F68" s="186">
        <v>15</v>
      </c>
      <c r="G68" s="187">
        <v>12</v>
      </c>
      <c r="H68" s="186">
        <v>17</v>
      </c>
      <c r="I68" s="187">
        <v>13</v>
      </c>
      <c r="J68" s="186">
        <v>13</v>
      </c>
      <c r="K68" s="187">
        <v>10</v>
      </c>
      <c r="L68" s="186">
        <v>10</v>
      </c>
      <c r="M68" s="187">
        <v>12</v>
      </c>
      <c r="N68" s="186">
        <v>13</v>
      </c>
      <c r="O68" s="187">
        <v>30</v>
      </c>
      <c r="P68" s="186">
        <v>30</v>
      </c>
      <c r="Q68" s="187" t="s">
        <v>47</v>
      </c>
      <c r="R68" s="186" t="s">
        <v>47</v>
      </c>
      <c r="S68" s="187">
        <v>9</v>
      </c>
      <c r="T68" s="186">
        <v>12</v>
      </c>
      <c r="U68" s="187">
        <v>10</v>
      </c>
      <c r="V68" s="186">
        <v>10</v>
      </c>
      <c r="W68" s="187">
        <v>14</v>
      </c>
      <c r="X68" s="186">
        <v>17</v>
      </c>
      <c r="Y68" s="187">
        <v>8</v>
      </c>
      <c r="Z68" s="186">
        <v>8</v>
      </c>
      <c r="AA68" s="187">
        <v>9</v>
      </c>
      <c r="AB68" s="186">
        <v>9</v>
      </c>
      <c r="AC68" s="187">
        <v>21</v>
      </c>
      <c r="AD68" s="186">
        <v>24</v>
      </c>
      <c r="AE68" s="358"/>
      <c r="AF68" s="359"/>
      <c r="AG68" s="358"/>
      <c r="AH68" s="359"/>
      <c r="AI68" s="358"/>
      <c r="AJ68" s="359"/>
      <c r="AK68" s="358"/>
      <c r="AL68" s="359"/>
      <c r="AM68" s="358"/>
      <c r="AN68" s="359"/>
      <c r="AO68" s="358"/>
      <c r="AP68" s="359"/>
      <c r="AQ68" s="358"/>
      <c r="AR68" s="359"/>
      <c r="AS68" s="358"/>
      <c r="AT68" s="359"/>
      <c r="AU68" s="358"/>
      <c r="AV68" s="359"/>
      <c r="AW68" s="358"/>
      <c r="AX68" s="359"/>
    </row>
    <row r="69" spans="1:50" x14ac:dyDescent="0.2">
      <c r="A69" s="233">
        <f>'All data'!A69</f>
        <v>167</v>
      </c>
      <c r="B69" s="182" t="s">
        <v>165</v>
      </c>
      <c r="C69" s="184">
        <v>16</v>
      </c>
      <c r="D69" s="186">
        <v>18</v>
      </c>
      <c r="E69" s="187">
        <v>10</v>
      </c>
      <c r="F69" s="186">
        <v>14</v>
      </c>
      <c r="G69" s="187">
        <v>16</v>
      </c>
      <c r="H69" s="186">
        <v>18</v>
      </c>
      <c r="I69" s="187">
        <v>12</v>
      </c>
      <c r="J69" s="186">
        <v>13</v>
      </c>
      <c r="K69" s="187">
        <v>13</v>
      </c>
      <c r="L69" s="186">
        <v>13</v>
      </c>
      <c r="M69" s="187">
        <v>11</v>
      </c>
      <c r="N69" s="186">
        <v>12</v>
      </c>
      <c r="O69" s="187">
        <v>30</v>
      </c>
      <c r="P69" s="186">
        <v>32.200000000000003</v>
      </c>
      <c r="Q69" s="187" t="s">
        <v>47</v>
      </c>
      <c r="R69" s="186" t="s">
        <v>43</v>
      </c>
      <c r="S69" s="187">
        <v>8</v>
      </c>
      <c r="T69" s="186">
        <v>9</v>
      </c>
      <c r="U69" s="187">
        <v>10</v>
      </c>
      <c r="V69" s="186">
        <v>12</v>
      </c>
      <c r="W69" s="187">
        <v>17</v>
      </c>
      <c r="X69" s="186">
        <v>17</v>
      </c>
      <c r="Y69" s="187">
        <v>8</v>
      </c>
      <c r="Z69" s="186">
        <v>10</v>
      </c>
      <c r="AA69" s="187">
        <v>9.3000000000000007</v>
      </c>
      <c r="AB69" s="186">
        <v>9.3000000000000007</v>
      </c>
      <c r="AC69" s="187">
        <v>21</v>
      </c>
      <c r="AD69" s="186">
        <v>22</v>
      </c>
      <c r="AE69" s="358"/>
      <c r="AF69" s="359"/>
      <c r="AG69" s="358"/>
      <c r="AH69" s="359"/>
      <c r="AI69" s="358"/>
      <c r="AJ69" s="359"/>
      <c r="AK69" s="358"/>
      <c r="AL69" s="359"/>
      <c r="AM69" s="358"/>
      <c r="AN69" s="359"/>
      <c r="AO69" s="358"/>
      <c r="AP69" s="359"/>
      <c r="AQ69" s="358"/>
      <c r="AR69" s="359"/>
      <c r="AS69" s="358"/>
      <c r="AT69" s="359"/>
      <c r="AU69" s="358"/>
      <c r="AV69" s="359"/>
      <c r="AW69" s="358"/>
      <c r="AX69" s="359"/>
    </row>
    <row r="70" spans="1:50" x14ac:dyDescent="0.2">
      <c r="A70" s="233">
        <f>'All data'!A70</f>
        <v>168</v>
      </c>
      <c r="B70" s="182" t="s">
        <v>166</v>
      </c>
      <c r="C70" s="184">
        <v>16</v>
      </c>
      <c r="D70" s="186">
        <v>19</v>
      </c>
      <c r="E70" s="187">
        <v>16</v>
      </c>
      <c r="F70" s="186">
        <v>16</v>
      </c>
      <c r="G70" s="187">
        <v>15</v>
      </c>
      <c r="H70" s="186">
        <v>16</v>
      </c>
      <c r="I70" s="187">
        <v>11</v>
      </c>
      <c r="J70" s="186">
        <v>13</v>
      </c>
      <c r="K70" s="187">
        <v>7</v>
      </c>
      <c r="L70" s="186">
        <v>11</v>
      </c>
      <c r="M70" s="187">
        <v>9</v>
      </c>
      <c r="N70" s="186">
        <v>14</v>
      </c>
      <c r="O70" s="187">
        <v>27</v>
      </c>
      <c r="P70" s="186">
        <v>31</v>
      </c>
      <c r="Q70" s="187" t="s">
        <v>47</v>
      </c>
      <c r="R70" s="186" t="s">
        <v>47</v>
      </c>
      <c r="S70" s="187">
        <v>11</v>
      </c>
      <c r="T70" s="186">
        <v>11</v>
      </c>
      <c r="U70" s="187">
        <v>10</v>
      </c>
      <c r="V70" s="186">
        <v>12</v>
      </c>
      <c r="W70" s="187">
        <v>17</v>
      </c>
      <c r="X70" s="186">
        <v>18</v>
      </c>
      <c r="Y70" s="187">
        <v>8</v>
      </c>
      <c r="Z70" s="186">
        <v>11</v>
      </c>
      <c r="AA70" s="187">
        <v>6</v>
      </c>
      <c r="AB70" s="186">
        <v>7</v>
      </c>
      <c r="AC70" s="187">
        <v>21</v>
      </c>
      <c r="AD70" s="186">
        <v>22</v>
      </c>
      <c r="AE70" s="358"/>
      <c r="AF70" s="359"/>
      <c r="AG70" s="358"/>
      <c r="AH70" s="359"/>
      <c r="AI70" s="358"/>
      <c r="AJ70" s="359"/>
      <c r="AK70" s="358"/>
      <c r="AL70" s="359"/>
      <c r="AM70" s="358"/>
      <c r="AN70" s="359"/>
      <c r="AO70" s="358"/>
      <c r="AP70" s="359"/>
      <c r="AQ70" s="358"/>
      <c r="AR70" s="359"/>
      <c r="AS70" s="358"/>
      <c r="AT70" s="359"/>
      <c r="AU70" s="358"/>
      <c r="AV70" s="359"/>
      <c r="AW70" s="358"/>
      <c r="AX70" s="359"/>
    </row>
    <row r="71" spans="1:50" x14ac:dyDescent="0.2">
      <c r="A71" s="233">
        <f>'All data'!A71</f>
        <v>170</v>
      </c>
      <c r="B71" s="182" t="s">
        <v>167</v>
      </c>
      <c r="C71" s="184">
        <v>14</v>
      </c>
      <c r="D71" s="186">
        <v>16</v>
      </c>
      <c r="E71" s="187">
        <v>13</v>
      </c>
      <c r="F71" s="186">
        <v>15</v>
      </c>
      <c r="G71" s="187">
        <v>13</v>
      </c>
      <c r="H71" s="186">
        <v>13</v>
      </c>
      <c r="I71" s="187">
        <v>11</v>
      </c>
      <c r="J71" s="186">
        <v>12</v>
      </c>
      <c r="K71" s="187">
        <v>10</v>
      </c>
      <c r="L71" s="186">
        <v>10</v>
      </c>
      <c r="M71" s="187">
        <v>13</v>
      </c>
      <c r="N71" s="186">
        <v>13</v>
      </c>
      <c r="O71" s="187">
        <v>28</v>
      </c>
      <c r="P71" s="186">
        <v>28</v>
      </c>
      <c r="Q71" s="187" t="s">
        <v>47</v>
      </c>
      <c r="R71" s="186" t="s">
        <v>43</v>
      </c>
      <c r="S71" s="187">
        <v>11</v>
      </c>
      <c r="T71" s="186">
        <v>11</v>
      </c>
      <c r="U71" s="187">
        <v>9</v>
      </c>
      <c r="V71" s="186">
        <v>9</v>
      </c>
      <c r="W71" s="187">
        <v>17</v>
      </c>
      <c r="X71" s="186">
        <v>17</v>
      </c>
      <c r="Y71" s="187">
        <v>8</v>
      </c>
      <c r="Z71" s="186">
        <v>8</v>
      </c>
      <c r="AA71" s="187">
        <v>9.3000000000000007</v>
      </c>
      <c r="AB71" s="186">
        <v>9.3000000000000007</v>
      </c>
      <c r="AC71" s="187">
        <v>21</v>
      </c>
      <c r="AD71" s="186">
        <v>21</v>
      </c>
      <c r="AE71" s="358"/>
      <c r="AF71" s="359"/>
      <c r="AG71" s="358"/>
      <c r="AH71" s="359"/>
      <c r="AI71" s="358"/>
      <c r="AJ71" s="359"/>
      <c r="AK71" s="358"/>
      <c r="AL71" s="359"/>
      <c r="AM71" s="358"/>
      <c r="AN71" s="359"/>
      <c r="AO71" s="358"/>
      <c r="AP71" s="359"/>
      <c r="AQ71" s="358"/>
      <c r="AR71" s="359"/>
      <c r="AS71" s="358"/>
      <c r="AT71" s="359"/>
      <c r="AU71" s="358"/>
      <c r="AV71" s="359"/>
      <c r="AW71" s="358"/>
      <c r="AX71" s="359"/>
    </row>
    <row r="72" spans="1:50" x14ac:dyDescent="0.2">
      <c r="A72" s="233">
        <f>'All data'!A72</f>
        <v>174</v>
      </c>
      <c r="B72" s="182" t="s">
        <v>168</v>
      </c>
      <c r="C72" s="184">
        <v>15</v>
      </c>
      <c r="D72" s="186">
        <v>17</v>
      </c>
      <c r="E72" s="187">
        <v>14</v>
      </c>
      <c r="F72" s="186">
        <v>15</v>
      </c>
      <c r="G72" s="187">
        <v>12</v>
      </c>
      <c r="H72" s="186">
        <v>20</v>
      </c>
      <c r="I72" s="187">
        <v>11</v>
      </c>
      <c r="J72" s="186">
        <v>11</v>
      </c>
      <c r="K72" s="187">
        <v>11</v>
      </c>
      <c r="L72" s="186">
        <v>11</v>
      </c>
      <c r="M72" s="187">
        <v>11</v>
      </c>
      <c r="N72" s="186">
        <v>12</v>
      </c>
      <c r="O72" s="187">
        <v>29</v>
      </c>
      <c r="P72" s="186">
        <v>29</v>
      </c>
      <c r="Q72" s="187" t="s">
        <v>47</v>
      </c>
      <c r="R72" s="186" t="s">
        <v>47</v>
      </c>
      <c r="S72" s="187">
        <v>12</v>
      </c>
      <c r="T72" s="186">
        <v>12</v>
      </c>
      <c r="U72" s="187">
        <v>10</v>
      </c>
      <c r="V72" s="186">
        <v>12</v>
      </c>
      <c r="W72" s="187">
        <v>16</v>
      </c>
      <c r="X72" s="186">
        <v>18</v>
      </c>
      <c r="Y72" s="187">
        <v>8</v>
      </c>
      <c r="Z72" s="186">
        <v>8</v>
      </c>
      <c r="AA72" s="187">
        <v>9.3000000000000007</v>
      </c>
      <c r="AB72" s="186">
        <v>9.3000000000000007</v>
      </c>
      <c r="AC72" s="187">
        <v>22</v>
      </c>
      <c r="AD72" s="186">
        <v>23</v>
      </c>
      <c r="AE72" s="358"/>
      <c r="AF72" s="359"/>
      <c r="AG72" s="358"/>
      <c r="AH72" s="359"/>
      <c r="AI72" s="358"/>
      <c r="AJ72" s="359"/>
      <c r="AK72" s="358"/>
      <c r="AL72" s="359"/>
      <c r="AM72" s="358"/>
      <c r="AN72" s="359"/>
      <c r="AO72" s="358"/>
      <c r="AP72" s="359"/>
      <c r="AQ72" s="358"/>
      <c r="AR72" s="359"/>
      <c r="AS72" s="358"/>
      <c r="AT72" s="359"/>
      <c r="AU72" s="358"/>
      <c r="AV72" s="359"/>
      <c r="AW72" s="358"/>
      <c r="AX72" s="359"/>
    </row>
    <row r="73" spans="1:50" x14ac:dyDescent="0.2">
      <c r="A73" s="233">
        <f>'All data'!A73</f>
        <v>177</v>
      </c>
      <c r="B73" s="182" t="s">
        <v>169</v>
      </c>
      <c r="C73" s="184">
        <v>16</v>
      </c>
      <c r="D73" s="186">
        <v>17</v>
      </c>
      <c r="E73" s="187">
        <v>12</v>
      </c>
      <c r="F73" s="186">
        <v>16</v>
      </c>
      <c r="G73" s="187">
        <v>12</v>
      </c>
      <c r="H73" s="186">
        <v>12</v>
      </c>
      <c r="I73" s="187">
        <v>10</v>
      </c>
      <c r="J73" s="186">
        <v>11</v>
      </c>
      <c r="K73" s="187">
        <v>9</v>
      </c>
      <c r="L73" s="186">
        <v>13</v>
      </c>
      <c r="M73" s="187">
        <v>13</v>
      </c>
      <c r="N73" s="186">
        <v>13</v>
      </c>
      <c r="O73" s="187">
        <v>28</v>
      </c>
      <c r="P73" s="186">
        <v>30</v>
      </c>
      <c r="Q73" s="187" t="s">
        <v>47</v>
      </c>
      <c r="R73" s="186" t="s">
        <v>43</v>
      </c>
      <c r="S73" s="187">
        <v>11</v>
      </c>
      <c r="T73" s="186">
        <v>12</v>
      </c>
      <c r="U73" s="187">
        <v>10</v>
      </c>
      <c r="V73" s="186">
        <v>12</v>
      </c>
      <c r="W73" s="187">
        <v>16</v>
      </c>
      <c r="X73" s="186">
        <v>18</v>
      </c>
      <c r="Y73" s="187">
        <v>8</v>
      </c>
      <c r="Z73" s="186">
        <v>8</v>
      </c>
      <c r="AA73" s="187">
        <v>8</v>
      </c>
      <c r="AB73" s="186">
        <v>9.3000000000000007</v>
      </c>
      <c r="AC73" s="187">
        <v>19</v>
      </c>
      <c r="AD73" s="186">
        <v>22</v>
      </c>
      <c r="AE73" s="358"/>
      <c r="AF73" s="359"/>
      <c r="AG73" s="358"/>
      <c r="AH73" s="359"/>
      <c r="AI73" s="358"/>
      <c r="AJ73" s="359"/>
      <c r="AK73" s="358"/>
      <c r="AL73" s="359"/>
      <c r="AM73" s="358"/>
      <c r="AN73" s="359"/>
      <c r="AO73" s="358"/>
      <c r="AP73" s="359"/>
      <c r="AQ73" s="358"/>
      <c r="AR73" s="359"/>
      <c r="AS73" s="358"/>
      <c r="AT73" s="359"/>
      <c r="AU73" s="358"/>
      <c r="AV73" s="359"/>
      <c r="AW73" s="358"/>
      <c r="AX73" s="359"/>
    </row>
    <row r="74" spans="1:50" x14ac:dyDescent="0.2">
      <c r="A74" s="233">
        <f>'All data'!A74</f>
        <v>181</v>
      </c>
      <c r="B74" s="182" t="s">
        <v>170</v>
      </c>
      <c r="C74" s="184">
        <v>16</v>
      </c>
      <c r="D74" s="186">
        <v>16</v>
      </c>
      <c r="E74" s="187">
        <v>13</v>
      </c>
      <c r="F74" s="186">
        <v>16</v>
      </c>
      <c r="G74" s="187">
        <v>14</v>
      </c>
      <c r="H74" s="186">
        <v>18</v>
      </c>
      <c r="I74" s="187">
        <v>11</v>
      </c>
      <c r="J74" s="186">
        <v>12</v>
      </c>
      <c r="K74" s="187">
        <v>10</v>
      </c>
      <c r="L74" s="186">
        <v>12</v>
      </c>
      <c r="M74" s="187">
        <v>9</v>
      </c>
      <c r="N74" s="186">
        <v>11</v>
      </c>
      <c r="O74" s="187">
        <v>30</v>
      </c>
      <c r="P74" s="186">
        <v>30.2</v>
      </c>
      <c r="Q74" s="187" t="s">
        <v>47</v>
      </c>
      <c r="R74" s="186" t="s">
        <v>47</v>
      </c>
      <c r="S74" s="187">
        <v>11</v>
      </c>
      <c r="T74" s="186">
        <v>13</v>
      </c>
      <c r="U74" s="187">
        <v>10</v>
      </c>
      <c r="V74" s="186">
        <v>12</v>
      </c>
      <c r="W74" s="187">
        <v>15</v>
      </c>
      <c r="X74" s="186">
        <v>19</v>
      </c>
      <c r="Y74" s="187">
        <v>8</v>
      </c>
      <c r="Z74" s="186">
        <v>12</v>
      </c>
      <c r="AA74" s="187">
        <v>9</v>
      </c>
      <c r="AB74" s="186">
        <v>9.3000000000000007</v>
      </c>
      <c r="AC74" s="187">
        <v>24</v>
      </c>
      <c r="AD74" s="186">
        <v>25</v>
      </c>
      <c r="AE74" s="358"/>
      <c r="AF74" s="359"/>
      <c r="AG74" s="358"/>
      <c r="AH74" s="359"/>
      <c r="AI74" s="358"/>
      <c r="AJ74" s="359"/>
      <c r="AK74" s="358"/>
      <c r="AL74" s="359"/>
      <c r="AM74" s="358"/>
      <c r="AN74" s="359"/>
      <c r="AO74" s="358"/>
      <c r="AP74" s="359"/>
      <c r="AQ74" s="358"/>
      <c r="AR74" s="359"/>
      <c r="AS74" s="358"/>
      <c r="AT74" s="359"/>
      <c r="AU74" s="358"/>
      <c r="AV74" s="359"/>
      <c r="AW74" s="358"/>
      <c r="AX74" s="359"/>
    </row>
    <row r="75" spans="1:50" x14ac:dyDescent="0.2">
      <c r="A75" s="233">
        <f>'All data'!A75</f>
        <v>182</v>
      </c>
      <c r="B75" s="182" t="s">
        <v>171</v>
      </c>
      <c r="C75" s="184">
        <v>14</v>
      </c>
      <c r="D75" s="186">
        <v>18</v>
      </c>
      <c r="E75" s="187">
        <v>13</v>
      </c>
      <c r="F75" s="186">
        <v>14</v>
      </c>
      <c r="G75" s="187">
        <v>15</v>
      </c>
      <c r="H75" s="186">
        <v>18</v>
      </c>
      <c r="I75" s="187">
        <v>11</v>
      </c>
      <c r="J75" s="186">
        <v>12</v>
      </c>
      <c r="K75" s="187">
        <v>8</v>
      </c>
      <c r="L75" s="186">
        <v>12</v>
      </c>
      <c r="M75" s="187">
        <v>9</v>
      </c>
      <c r="N75" s="186">
        <v>12</v>
      </c>
      <c r="O75" s="187">
        <v>32.200000000000003</v>
      </c>
      <c r="P75" s="186">
        <v>32.200000000000003</v>
      </c>
      <c r="Q75" s="187" t="s">
        <v>47</v>
      </c>
      <c r="R75" s="186" t="s">
        <v>43</v>
      </c>
      <c r="S75" s="187">
        <v>12</v>
      </c>
      <c r="T75" s="186">
        <v>12</v>
      </c>
      <c r="U75" s="187">
        <v>12</v>
      </c>
      <c r="V75" s="186">
        <v>12</v>
      </c>
      <c r="W75" s="187">
        <v>16</v>
      </c>
      <c r="X75" s="186">
        <v>18</v>
      </c>
      <c r="Y75" s="187">
        <v>8</v>
      </c>
      <c r="Z75" s="186">
        <v>8</v>
      </c>
      <c r="AA75" s="187">
        <v>9</v>
      </c>
      <c r="AB75" s="186">
        <v>9.3000000000000007</v>
      </c>
      <c r="AC75" s="187">
        <v>22</v>
      </c>
      <c r="AD75" s="186">
        <v>24</v>
      </c>
      <c r="AE75" s="358"/>
      <c r="AF75" s="359"/>
      <c r="AG75" s="358"/>
      <c r="AH75" s="359"/>
      <c r="AI75" s="358"/>
      <c r="AJ75" s="359"/>
      <c r="AK75" s="358"/>
      <c r="AL75" s="359"/>
      <c r="AM75" s="358"/>
      <c r="AN75" s="359"/>
      <c r="AO75" s="358"/>
      <c r="AP75" s="359"/>
      <c r="AQ75" s="358"/>
      <c r="AR75" s="359"/>
      <c r="AS75" s="358"/>
      <c r="AT75" s="359"/>
      <c r="AU75" s="358"/>
      <c r="AV75" s="359"/>
      <c r="AW75" s="358"/>
      <c r="AX75" s="359"/>
    </row>
    <row r="76" spans="1:50" x14ac:dyDescent="0.2">
      <c r="A76" s="233">
        <f>'All data'!A76</f>
        <v>184</v>
      </c>
      <c r="B76" s="182" t="s">
        <v>172</v>
      </c>
      <c r="C76" s="184">
        <v>15</v>
      </c>
      <c r="D76" s="186">
        <v>16</v>
      </c>
      <c r="E76" s="187">
        <v>13</v>
      </c>
      <c r="F76" s="186">
        <v>15</v>
      </c>
      <c r="G76" s="187">
        <v>12</v>
      </c>
      <c r="H76" s="186">
        <v>16</v>
      </c>
      <c r="I76" s="187">
        <v>11</v>
      </c>
      <c r="J76" s="186">
        <v>12</v>
      </c>
      <c r="K76" s="187">
        <v>9</v>
      </c>
      <c r="L76" s="186">
        <v>11</v>
      </c>
      <c r="M76" s="187">
        <v>12</v>
      </c>
      <c r="N76" s="186">
        <v>12</v>
      </c>
      <c r="O76" s="187">
        <v>28</v>
      </c>
      <c r="P76" s="186">
        <v>32.200000000000003</v>
      </c>
      <c r="Q76" s="187" t="s">
        <v>47</v>
      </c>
      <c r="R76" s="186" t="s">
        <v>43</v>
      </c>
      <c r="S76" s="187">
        <v>10</v>
      </c>
      <c r="T76" s="186">
        <v>10</v>
      </c>
      <c r="U76" s="187">
        <v>10</v>
      </c>
      <c r="V76" s="186">
        <v>12</v>
      </c>
      <c r="W76" s="187">
        <v>18</v>
      </c>
      <c r="X76" s="186">
        <v>18</v>
      </c>
      <c r="Y76" s="187">
        <v>8</v>
      </c>
      <c r="Z76" s="186">
        <v>11</v>
      </c>
      <c r="AA76" s="187">
        <v>6</v>
      </c>
      <c r="AB76" s="186">
        <v>8</v>
      </c>
      <c r="AC76" s="187">
        <v>20</v>
      </c>
      <c r="AD76" s="186">
        <v>22</v>
      </c>
      <c r="AE76" s="358"/>
      <c r="AF76" s="359"/>
      <c r="AG76" s="358"/>
      <c r="AH76" s="359"/>
      <c r="AI76" s="358"/>
      <c r="AJ76" s="359"/>
      <c r="AK76" s="358"/>
      <c r="AL76" s="359"/>
      <c r="AM76" s="358"/>
      <c r="AN76" s="359"/>
      <c r="AO76" s="358"/>
      <c r="AP76" s="359"/>
      <c r="AQ76" s="358"/>
      <c r="AR76" s="359"/>
      <c r="AS76" s="358"/>
      <c r="AT76" s="359"/>
      <c r="AU76" s="358"/>
      <c r="AV76" s="359"/>
      <c r="AW76" s="358"/>
      <c r="AX76" s="359"/>
    </row>
    <row r="77" spans="1:50" x14ac:dyDescent="0.2">
      <c r="A77" s="233">
        <f>'All data'!A77</f>
        <v>187</v>
      </c>
      <c r="B77" s="181" t="s">
        <v>173</v>
      </c>
      <c r="C77" s="184">
        <v>17</v>
      </c>
      <c r="D77" s="186">
        <v>17</v>
      </c>
      <c r="E77" s="187">
        <v>13</v>
      </c>
      <c r="F77" s="186">
        <v>15</v>
      </c>
      <c r="G77" s="187">
        <v>14</v>
      </c>
      <c r="H77" s="186">
        <v>17</v>
      </c>
      <c r="I77" s="187">
        <v>11</v>
      </c>
      <c r="J77" s="186">
        <v>12</v>
      </c>
      <c r="K77" s="187">
        <v>9</v>
      </c>
      <c r="L77" s="186">
        <v>10</v>
      </c>
      <c r="M77" s="187">
        <v>11</v>
      </c>
      <c r="N77" s="186">
        <v>11</v>
      </c>
      <c r="O77" s="187">
        <v>31.2</v>
      </c>
      <c r="P77" s="186">
        <v>32</v>
      </c>
      <c r="Q77" s="187" t="s">
        <v>47</v>
      </c>
      <c r="R77" s="186" t="s">
        <v>47</v>
      </c>
      <c r="S77" s="187">
        <v>8</v>
      </c>
      <c r="T77" s="186">
        <v>11</v>
      </c>
      <c r="U77" s="187">
        <v>10</v>
      </c>
      <c r="V77" s="186">
        <v>11</v>
      </c>
      <c r="W77" s="187">
        <v>17</v>
      </c>
      <c r="X77" s="186">
        <v>19</v>
      </c>
      <c r="Y77" s="187">
        <v>8</v>
      </c>
      <c r="Z77" s="186">
        <v>8</v>
      </c>
      <c r="AA77" s="187">
        <v>6</v>
      </c>
      <c r="AB77" s="186">
        <v>9</v>
      </c>
      <c r="AC77" s="187">
        <v>22</v>
      </c>
      <c r="AD77" s="186">
        <v>23</v>
      </c>
      <c r="AE77" s="358"/>
      <c r="AF77" s="359"/>
      <c r="AG77" s="358"/>
      <c r="AH77" s="359"/>
      <c r="AI77" s="358"/>
      <c r="AJ77" s="359"/>
      <c r="AK77" s="358"/>
      <c r="AL77" s="359"/>
      <c r="AM77" s="358"/>
      <c r="AN77" s="359"/>
      <c r="AO77" s="358"/>
      <c r="AP77" s="359"/>
      <c r="AQ77" s="358"/>
      <c r="AR77" s="359"/>
      <c r="AS77" s="358"/>
      <c r="AT77" s="359"/>
      <c r="AU77" s="358"/>
      <c r="AV77" s="359"/>
      <c r="AW77" s="358"/>
      <c r="AX77" s="359"/>
    </row>
    <row r="78" spans="1:50" ht="13.5" thickBot="1" x14ac:dyDescent="0.25">
      <c r="A78" s="233">
        <f>'All data'!A78</f>
        <v>192</v>
      </c>
      <c r="B78" s="183" t="s">
        <v>174</v>
      </c>
      <c r="C78" s="184">
        <v>16</v>
      </c>
      <c r="D78" s="186">
        <v>16</v>
      </c>
      <c r="E78" s="187">
        <v>10</v>
      </c>
      <c r="F78" s="186">
        <v>13</v>
      </c>
      <c r="G78" s="187">
        <v>17</v>
      </c>
      <c r="H78" s="186">
        <v>17</v>
      </c>
      <c r="I78" s="187">
        <v>12</v>
      </c>
      <c r="J78" s="186">
        <v>13</v>
      </c>
      <c r="K78" s="187">
        <v>10</v>
      </c>
      <c r="L78" s="186">
        <v>10</v>
      </c>
      <c r="M78" s="187">
        <v>11</v>
      </c>
      <c r="N78" s="186">
        <v>12</v>
      </c>
      <c r="O78" s="187">
        <v>27</v>
      </c>
      <c r="P78" s="186">
        <v>29</v>
      </c>
      <c r="Q78" s="187" t="s">
        <v>47</v>
      </c>
      <c r="R78" s="186" t="s">
        <v>47</v>
      </c>
      <c r="S78" s="187">
        <v>12</v>
      </c>
      <c r="T78" s="186">
        <v>12</v>
      </c>
      <c r="U78" s="187">
        <v>10</v>
      </c>
      <c r="V78" s="186">
        <v>11</v>
      </c>
      <c r="W78" s="187">
        <v>17</v>
      </c>
      <c r="X78" s="186">
        <v>17</v>
      </c>
      <c r="Y78" s="187">
        <v>8</v>
      </c>
      <c r="Z78" s="186">
        <v>8</v>
      </c>
      <c r="AA78" s="187">
        <v>6</v>
      </c>
      <c r="AB78" s="186">
        <v>6</v>
      </c>
      <c r="AC78" s="187">
        <v>21</v>
      </c>
      <c r="AD78" s="186">
        <v>23</v>
      </c>
      <c r="AE78" s="399">
        <v>15</v>
      </c>
      <c r="AF78" s="400">
        <v>17.3</v>
      </c>
      <c r="AG78" s="399">
        <v>11</v>
      </c>
      <c r="AH78" s="400">
        <v>11.3</v>
      </c>
      <c r="AI78" s="399">
        <v>15</v>
      </c>
      <c r="AJ78" s="400">
        <v>15</v>
      </c>
      <c r="AK78" s="399">
        <v>10</v>
      </c>
      <c r="AL78" s="400">
        <v>14</v>
      </c>
      <c r="AM78" s="399">
        <v>17</v>
      </c>
      <c r="AN78" s="400">
        <v>19</v>
      </c>
      <c r="AO78" s="399">
        <v>12</v>
      </c>
      <c r="AP78" s="400">
        <v>13</v>
      </c>
      <c r="AQ78" s="399" t="s">
        <v>80</v>
      </c>
      <c r="AR78" s="400" t="s">
        <v>80</v>
      </c>
      <c r="AS78" s="399">
        <v>17</v>
      </c>
      <c r="AT78" s="400">
        <v>20</v>
      </c>
      <c r="AU78" s="399">
        <v>14</v>
      </c>
      <c r="AV78" s="400">
        <v>15</v>
      </c>
      <c r="AW78" s="399">
        <v>16</v>
      </c>
      <c r="AX78" s="400">
        <v>16</v>
      </c>
    </row>
    <row r="79" spans="1:50" x14ac:dyDescent="0.2">
      <c r="A79" s="233">
        <f>'All data'!A79</f>
        <v>195</v>
      </c>
      <c r="B79" s="183" t="s">
        <v>175</v>
      </c>
      <c r="C79" s="184">
        <v>15</v>
      </c>
      <c r="D79" s="186">
        <v>17</v>
      </c>
      <c r="E79" s="187">
        <v>13</v>
      </c>
      <c r="F79" s="186">
        <v>14</v>
      </c>
      <c r="G79" s="187">
        <v>13</v>
      </c>
      <c r="H79" s="186">
        <v>15</v>
      </c>
      <c r="I79" s="187">
        <v>10</v>
      </c>
      <c r="J79" s="186">
        <v>12</v>
      </c>
      <c r="K79" s="187">
        <v>11</v>
      </c>
      <c r="L79" s="186">
        <v>11</v>
      </c>
      <c r="M79" s="187">
        <v>9</v>
      </c>
      <c r="N79" s="186">
        <v>13</v>
      </c>
      <c r="O79" s="187">
        <v>29</v>
      </c>
      <c r="P79" s="186">
        <v>32.200000000000003</v>
      </c>
      <c r="Q79" s="187" t="s">
        <v>47</v>
      </c>
      <c r="R79" s="186" t="s">
        <v>47</v>
      </c>
      <c r="S79" s="187">
        <v>12</v>
      </c>
      <c r="T79" s="186">
        <v>12</v>
      </c>
      <c r="U79" s="187">
        <v>12</v>
      </c>
      <c r="V79" s="186">
        <v>12</v>
      </c>
      <c r="W79" s="187">
        <v>14</v>
      </c>
      <c r="X79" s="186">
        <v>17</v>
      </c>
      <c r="Y79" s="187">
        <v>8</v>
      </c>
      <c r="Z79" s="186">
        <v>8</v>
      </c>
      <c r="AA79" s="187">
        <v>6</v>
      </c>
      <c r="AB79" s="186">
        <v>9.3000000000000007</v>
      </c>
      <c r="AC79" s="187">
        <v>21</v>
      </c>
      <c r="AD79" s="186">
        <v>23</v>
      </c>
      <c r="AE79" s="358"/>
      <c r="AF79" s="359"/>
      <c r="AG79" s="358"/>
      <c r="AH79" s="359"/>
      <c r="AI79" s="358"/>
      <c r="AJ79" s="359"/>
      <c r="AK79" s="358"/>
      <c r="AL79" s="359"/>
      <c r="AM79" s="358"/>
      <c r="AN79" s="359"/>
      <c r="AO79" s="358"/>
      <c r="AP79" s="359"/>
      <c r="AQ79" s="358"/>
      <c r="AR79" s="359"/>
      <c r="AS79" s="358"/>
      <c r="AT79" s="359"/>
      <c r="AU79" s="358"/>
      <c r="AV79" s="359"/>
      <c r="AW79" s="358"/>
      <c r="AX79" s="359"/>
    </row>
    <row r="80" spans="1:50" x14ac:dyDescent="0.2">
      <c r="A80" s="233">
        <f>'All data'!A80</f>
        <v>196</v>
      </c>
      <c r="B80" s="183" t="s">
        <v>176</v>
      </c>
      <c r="C80" s="184">
        <v>16</v>
      </c>
      <c r="D80" s="186">
        <v>16</v>
      </c>
      <c r="E80" s="187">
        <v>8</v>
      </c>
      <c r="F80" s="186">
        <v>14</v>
      </c>
      <c r="G80" s="187">
        <v>12</v>
      </c>
      <c r="H80" s="186">
        <v>18</v>
      </c>
      <c r="I80" s="187">
        <v>13</v>
      </c>
      <c r="J80" s="186">
        <v>13</v>
      </c>
      <c r="K80" s="187">
        <v>9</v>
      </c>
      <c r="L80" s="186">
        <v>12</v>
      </c>
      <c r="M80" s="187">
        <v>11</v>
      </c>
      <c r="N80" s="186">
        <v>11</v>
      </c>
      <c r="O80" s="187">
        <v>29</v>
      </c>
      <c r="P80" s="186">
        <v>31</v>
      </c>
      <c r="Q80" s="187" t="s">
        <v>47</v>
      </c>
      <c r="R80" s="186" t="s">
        <v>47</v>
      </c>
      <c r="S80" s="187">
        <v>12</v>
      </c>
      <c r="T80" s="186">
        <v>12</v>
      </c>
      <c r="U80" s="187">
        <v>13</v>
      </c>
      <c r="V80" s="186">
        <v>13</v>
      </c>
      <c r="W80" s="187">
        <v>17</v>
      </c>
      <c r="X80" s="186">
        <v>17</v>
      </c>
      <c r="Y80" s="187">
        <v>8</v>
      </c>
      <c r="Z80" s="186">
        <v>11</v>
      </c>
      <c r="AA80" s="187">
        <v>7</v>
      </c>
      <c r="AB80" s="186">
        <v>7</v>
      </c>
      <c r="AC80" s="187">
        <v>24</v>
      </c>
      <c r="AD80" s="186">
        <v>24</v>
      </c>
      <c r="AE80" s="358"/>
      <c r="AF80" s="359"/>
      <c r="AG80" s="358"/>
      <c r="AH80" s="359"/>
      <c r="AI80" s="358"/>
      <c r="AJ80" s="359"/>
      <c r="AK80" s="358"/>
      <c r="AL80" s="359"/>
      <c r="AM80" s="358"/>
      <c r="AN80" s="359"/>
      <c r="AO80" s="358"/>
      <c r="AP80" s="359"/>
      <c r="AQ80" s="358"/>
      <c r="AR80" s="359"/>
      <c r="AS80" s="358"/>
      <c r="AT80" s="359"/>
      <c r="AU80" s="358"/>
      <c r="AV80" s="359"/>
      <c r="AW80" s="358"/>
      <c r="AX80" s="359"/>
    </row>
    <row r="81" spans="1:50" x14ac:dyDescent="0.2">
      <c r="A81" s="233">
        <f>'All data'!A81</f>
        <v>200</v>
      </c>
      <c r="B81" s="178" t="s">
        <v>177</v>
      </c>
      <c r="C81" s="184">
        <v>15</v>
      </c>
      <c r="D81" s="186">
        <v>17</v>
      </c>
      <c r="E81" s="187">
        <v>13</v>
      </c>
      <c r="F81" s="186">
        <v>14</v>
      </c>
      <c r="G81" s="187">
        <v>12</v>
      </c>
      <c r="H81" s="186">
        <v>16</v>
      </c>
      <c r="I81" s="187">
        <v>10</v>
      </c>
      <c r="J81" s="186">
        <v>12</v>
      </c>
      <c r="K81" s="187">
        <v>9</v>
      </c>
      <c r="L81" s="186">
        <v>10</v>
      </c>
      <c r="M81" s="187">
        <v>11</v>
      </c>
      <c r="N81" s="186">
        <v>12</v>
      </c>
      <c r="O81" s="187">
        <v>31</v>
      </c>
      <c r="P81" s="186">
        <v>32.200000000000003</v>
      </c>
      <c r="Q81" s="187" t="s">
        <v>47</v>
      </c>
      <c r="R81" s="186" t="s">
        <v>47</v>
      </c>
      <c r="S81" s="187">
        <v>9</v>
      </c>
      <c r="T81" s="186">
        <v>9</v>
      </c>
      <c r="U81" s="187">
        <v>13</v>
      </c>
      <c r="V81" s="186">
        <v>13</v>
      </c>
      <c r="W81" s="187">
        <v>14</v>
      </c>
      <c r="X81" s="186">
        <v>17</v>
      </c>
      <c r="Y81" s="187">
        <v>9</v>
      </c>
      <c r="Z81" s="186">
        <v>9</v>
      </c>
      <c r="AA81" s="187">
        <v>9.3000000000000007</v>
      </c>
      <c r="AB81" s="186">
        <v>9.3000000000000007</v>
      </c>
      <c r="AC81" s="187">
        <v>20</v>
      </c>
      <c r="AD81" s="186">
        <v>23</v>
      </c>
      <c r="AE81" s="358"/>
      <c r="AF81" s="359"/>
      <c r="AG81" s="358"/>
      <c r="AH81" s="359"/>
      <c r="AI81" s="358"/>
      <c r="AJ81" s="359"/>
      <c r="AK81" s="358"/>
      <c r="AL81" s="359"/>
      <c r="AM81" s="358"/>
      <c r="AN81" s="359"/>
      <c r="AO81" s="358"/>
      <c r="AP81" s="359"/>
      <c r="AQ81" s="358"/>
      <c r="AR81" s="359"/>
      <c r="AS81" s="358"/>
      <c r="AT81" s="359"/>
      <c r="AU81" s="358"/>
      <c r="AV81" s="359"/>
      <c r="AW81" s="358"/>
      <c r="AX81" s="359"/>
    </row>
    <row r="82" spans="1:50" x14ac:dyDescent="0.2">
      <c r="A82" s="233">
        <f>'All data'!A82</f>
        <v>201</v>
      </c>
      <c r="B82" s="357" t="s">
        <v>1498</v>
      </c>
      <c r="C82" s="184">
        <v>17</v>
      </c>
      <c r="D82" s="185">
        <v>17</v>
      </c>
      <c r="E82" s="184">
        <v>11</v>
      </c>
      <c r="F82" s="185">
        <v>11</v>
      </c>
      <c r="G82" s="184">
        <v>10</v>
      </c>
      <c r="H82" s="185">
        <v>16</v>
      </c>
      <c r="I82" s="184">
        <v>11</v>
      </c>
      <c r="J82" s="185">
        <v>11</v>
      </c>
      <c r="K82" s="184">
        <v>10</v>
      </c>
      <c r="L82" s="185">
        <v>10</v>
      </c>
      <c r="M82" s="184">
        <v>10</v>
      </c>
      <c r="N82" s="185">
        <v>10</v>
      </c>
      <c r="O82" s="184">
        <v>32.200000000000003</v>
      </c>
      <c r="P82" s="185">
        <v>32.200000000000003</v>
      </c>
      <c r="Q82" s="184" t="s">
        <v>47</v>
      </c>
      <c r="R82" s="185" t="s">
        <v>47</v>
      </c>
      <c r="S82" s="184">
        <v>11</v>
      </c>
      <c r="T82" s="185">
        <v>11</v>
      </c>
      <c r="U82" s="184">
        <v>11</v>
      </c>
      <c r="V82" s="185">
        <v>11</v>
      </c>
      <c r="W82" s="184">
        <v>18</v>
      </c>
      <c r="X82" s="185">
        <v>18</v>
      </c>
      <c r="Y82" s="184">
        <v>8</v>
      </c>
      <c r="Z82" s="185">
        <v>8</v>
      </c>
      <c r="AA82" s="184">
        <v>9.3000000000000007</v>
      </c>
      <c r="AB82" s="185">
        <v>9.3000000000000007</v>
      </c>
      <c r="AC82" s="184">
        <v>25</v>
      </c>
      <c r="AD82" s="185">
        <v>25</v>
      </c>
      <c r="AE82" s="184">
        <v>16</v>
      </c>
      <c r="AF82" s="185">
        <v>16</v>
      </c>
      <c r="AG82" s="184">
        <v>12</v>
      </c>
      <c r="AH82" s="185">
        <v>12</v>
      </c>
      <c r="AI82" s="184">
        <v>15</v>
      </c>
      <c r="AJ82" s="185">
        <v>15</v>
      </c>
      <c r="AK82" s="184">
        <v>7</v>
      </c>
      <c r="AL82" s="185">
        <v>7</v>
      </c>
      <c r="AM82" s="187">
        <v>20</v>
      </c>
      <c r="AN82" s="186">
        <v>20</v>
      </c>
      <c r="AO82" s="187">
        <v>9</v>
      </c>
      <c r="AP82" s="186">
        <v>9</v>
      </c>
      <c r="AQ82" s="184" t="s">
        <v>80</v>
      </c>
      <c r="AR82" s="185" t="s">
        <v>80</v>
      </c>
      <c r="AS82" s="184">
        <v>15</v>
      </c>
      <c r="AT82" s="185">
        <v>15</v>
      </c>
      <c r="AU82" s="184">
        <v>13</v>
      </c>
      <c r="AV82" s="185">
        <v>13</v>
      </c>
      <c r="AW82" s="187">
        <v>16</v>
      </c>
      <c r="AX82" s="185">
        <v>16</v>
      </c>
    </row>
    <row r="83" spans="1:50" x14ac:dyDescent="0.2">
      <c r="A83" s="233">
        <f>'All data'!A83</f>
        <v>206</v>
      </c>
      <c r="B83" s="178" t="s">
        <v>178</v>
      </c>
      <c r="C83" s="184">
        <v>15</v>
      </c>
      <c r="D83" s="186">
        <v>16</v>
      </c>
      <c r="E83" s="187">
        <v>10</v>
      </c>
      <c r="F83" s="186">
        <v>11</v>
      </c>
      <c r="G83" s="187">
        <v>11</v>
      </c>
      <c r="H83" s="186">
        <v>16</v>
      </c>
      <c r="I83" s="187">
        <v>12</v>
      </c>
      <c r="J83" s="186">
        <v>13</v>
      </c>
      <c r="K83" s="187">
        <v>8</v>
      </c>
      <c r="L83" s="186">
        <v>9</v>
      </c>
      <c r="M83" s="187">
        <v>11</v>
      </c>
      <c r="N83" s="186">
        <v>12</v>
      </c>
      <c r="O83" s="187">
        <v>29</v>
      </c>
      <c r="P83" s="186">
        <v>31</v>
      </c>
      <c r="Q83" s="187" t="s">
        <v>47</v>
      </c>
      <c r="R83" s="186" t="s">
        <v>47</v>
      </c>
      <c r="S83" s="187">
        <v>11</v>
      </c>
      <c r="T83" s="186">
        <v>13</v>
      </c>
      <c r="U83" s="187">
        <v>12</v>
      </c>
      <c r="V83" s="186">
        <v>12</v>
      </c>
      <c r="W83" s="187">
        <v>17</v>
      </c>
      <c r="X83" s="186">
        <v>18</v>
      </c>
      <c r="Y83" s="187">
        <v>8</v>
      </c>
      <c r="Z83" s="186">
        <v>11</v>
      </c>
      <c r="AA83" s="187">
        <v>7</v>
      </c>
      <c r="AB83" s="186">
        <v>9</v>
      </c>
      <c r="AC83" s="187">
        <v>20</v>
      </c>
      <c r="AD83" s="186">
        <v>23</v>
      </c>
      <c r="AE83" s="358"/>
      <c r="AF83" s="359"/>
      <c r="AG83" s="358"/>
      <c r="AH83" s="359"/>
      <c r="AI83" s="358"/>
      <c r="AJ83" s="359"/>
      <c r="AK83" s="358"/>
      <c r="AL83" s="359"/>
      <c r="AM83" s="358"/>
      <c r="AN83" s="359"/>
      <c r="AO83" s="358"/>
      <c r="AP83" s="359"/>
      <c r="AQ83" s="358"/>
      <c r="AR83" s="359"/>
      <c r="AS83" s="358"/>
      <c r="AT83" s="359"/>
      <c r="AU83" s="358"/>
      <c r="AV83" s="359"/>
      <c r="AW83" s="358"/>
      <c r="AX83" s="359"/>
    </row>
    <row r="84" spans="1:50" x14ac:dyDescent="0.2">
      <c r="A84" s="233">
        <f>'All data'!A84</f>
        <v>209</v>
      </c>
      <c r="B84" s="178" t="s">
        <v>179</v>
      </c>
      <c r="C84" s="184">
        <v>15</v>
      </c>
      <c r="D84" s="186">
        <v>17</v>
      </c>
      <c r="E84" s="187">
        <v>13</v>
      </c>
      <c r="F84" s="186">
        <v>14</v>
      </c>
      <c r="G84" s="187">
        <v>13</v>
      </c>
      <c r="H84" s="186">
        <v>15</v>
      </c>
      <c r="I84" s="187">
        <v>10</v>
      </c>
      <c r="J84" s="186">
        <v>10</v>
      </c>
      <c r="K84" s="187">
        <v>11</v>
      </c>
      <c r="L84" s="186">
        <v>11</v>
      </c>
      <c r="M84" s="187">
        <v>9</v>
      </c>
      <c r="N84" s="186">
        <v>13</v>
      </c>
      <c r="O84" s="187">
        <v>29</v>
      </c>
      <c r="P84" s="186">
        <v>32.200000000000003</v>
      </c>
      <c r="Q84" s="187" t="s">
        <v>47</v>
      </c>
      <c r="R84" s="186" t="s">
        <v>47</v>
      </c>
      <c r="S84" s="187">
        <v>12</v>
      </c>
      <c r="T84" s="186">
        <v>12</v>
      </c>
      <c r="U84" s="187">
        <v>12</v>
      </c>
      <c r="V84" s="186">
        <v>12</v>
      </c>
      <c r="W84" s="187">
        <v>14</v>
      </c>
      <c r="X84" s="186">
        <v>17</v>
      </c>
      <c r="Y84" s="187">
        <v>8</v>
      </c>
      <c r="Z84" s="186">
        <v>8</v>
      </c>
      <c r="AA84" s="187">
        <v>6</v>
      </c>
      <c r="AB84" s="186">
        <v>9.3000000000000007</v>
      </c>
      <c r="AC84" s="187">
        <v>21</v>
      </c>
      <c r="AD84" s="186">
        <v>23</v>
      </c>
      <c r="AE84" s="358"/>
      <c r="AF84" s="359"/>
      <c r="AG84" s="358"/>
      <c r="AH84" s="359"/>
      <c r="AI84" s="358"/>
      <c r="AJ84" s="359"/>
      <c r="AK84" s="358"/>
      <c r="AL84" s="359"/>
      <c r="AM84" s="358"/>
      <c r="AN84" s="359"/>
      <c r="AO84" s="358"/>
      <c r="AP84" s="359"/>
      <c r="AQ84" s="358"/>
      <c r="AR84" s="359"/>
      <c r="AS84" s="358"/>
      <c r="AT84" s="359"/>
      <c r="AU84" s="358"/>
      <c r="AV84" s="359"/>
      <c r="AW84" s="358"/>
      <c r="AX84" s="359"/>
    </row>
    <row r="85" spans="1:50" x14ac:dyDescent="0.2">
      <c r="A85" s="233">
        <f>'All data'!A85</f>
        <v>215</v>
      </c>
      <c r="B85" s="178" t="s">
        <v>180</v>
      </c>
      <c r="C85" s="184">
        <v>15</v>
      </c>
      <c r="D85" s="186">
        <v>16</v>
      </c>
      <c r="E85" s="187">
        <v>11</v>
      </c>
      <c r="F85" s="186">
        <v>13</v>
      </c>
      <c r="G85" s="187">
        <v>16</v>
      </c>
      <c r="H85" s="186">
        <v>16</v>
      </c>
      <c r="I85" s="187">
        <v>12</v>
      </c>
      <c r="J85" s="186">
        <v>15</v>
      </c>
      <c r="K85" s="187">
        <v>7</v>
      </c>
      <c r="L85" s="186">
        <v>10</v>
      </c>
      <c r="M85" s="187">
        <v>12</v>
      </c>
      <c r="N85" s="186">
        <v>13</v>
      </c>
      <c r="O85" s="187">
        <v>29</v>
      </c>
      <c r="P85" s="186">
        <v>32.200000000000003</v>
      </c>
      <c r="Q85" s="187" t="s">
        <v>47</v>
      </c>
      <c r="R85" s="186" t="s">
        <v>43</v>
      </c>
      <c r="S85" s="187">
        <v>8</v>
      </c>
      <c r="T85" s="186">
        <v>11</v>
      </c>
      <c r="U85" s="187">
        <v>12</v>
      </c>
      <c r="V85" s="186">
        <v>13</v>
      </c>
      <c r="W85" s="187">
        <v>18</v>
      </c>
      <c r="X85" s="186">
        <v>18</v>
      </c>
      <c r="Y85" s="187">
        <v>8</v>
      </c>
      <c r="Z85" s="186">
        <v>8</v>
      </c>
      <c r="AA85" s="187">
        <v>6</v>
      </c>
      <c r="AB85" s="186">
        <v>9.3000000000000007</v>
      </c>
      <c r="AC85" s="187">
        <v>21</v>
      </c>
      <c r="AD85" s="186">
        <v>21</v>
      </c>
      <c r="AE85" s="358"/>
      <c r="AF85" s="359"/>
      <c r="AG85" s="358"/>
      <c r="AH85" s="359"/>
      <c r="AI85" s="358"/>
      <c r="AJ85" s="359"/>
      <c r="AK85" s="358"/>
      <c r="AL85" s="359"/>
      <c r="AM85" s="358"/>
      <c r="AN85" s="359"/>
      <c r="AO85" s="358"/>
      <c r="AP85" s="359"/>
      <c r="AQ85" s="358"/>
      <c r="AR85" s="359"/>
      <c r="AS85" s="358"/>
      <c r="AT85" s="359"/>
      <c r="AU85" s="358"/>
      <c r="AV85" s="359"/>
      <c r="AW85" s="358"/>
      <c r="AX85" s="359"/>
    </row>
    <row r="86" spans="1:50" x14ac:dyDescent="0.2">
      <c r="A86" s="233">
        <f>'All data'!A86</f>
        <v>218</v>
      </c>
      <c r="B86" s="177" t="s">
        <v>181</v>
      </c>
      <c r="C86" s="184">
        <v>15</v>
      </c>
      <c r="D86" s="186">
        <v>16</v>
      </c>
      <c r="E86" s="187">
        <v>13</v>
      </c>
      <c r="F86" s="186">
        <v>13</v>
      </c>
      <c r="G86" s="187">
        <v>13</v>
      </c>
      <c r="H86" s="186">
        <v>13</v>
      </c>
      <c r="I86" s="187">
        <v>11</v>
      </c>
      <c r="J86" s="186">
        <v>12</v>
      </c>
      <c r="K86" s="187">
        <v>9</v>
      </c>
      <c r="L86" s="186">
        <v>10</v>
      </c>
      <c r="M86" s="187">
        <v>12</v>
      </c>
      <c r="N86" s="186">
        <v>12</v>
      </c>
      <c r="O86" s="187">
        <v>28</v>
      </c>
      <c r="P86" s="186">
        <v>31</v>
      </c>
      <c r="Q86" s="187" t="s">
        <v>47</v>
      </c>
      <c r="R86" s="186" t="s">
        <v>43</v>
      </c>
      <c r="S86" s="187">
        <v>11</v>
      </c>
      <c r="T86" s="186">
        <v>11</v>
      </c>
      <c r="U86" s="187">
        <v>12</v>
      </c>
      <c r="V86" s="186">
        <v>12</v>
      </c>
      <c r="W86" s="187" t="s">
        <v>80</v>
      </c>
      <c r="X86" s="186" t="s">
        <v>80</v>
      </c>
      <c r="Y86" s="187">
        <v>8</v>
      </c>
      <c r="Z86" s="186">
        <v>11</v>
      </c>
      <c r="AA86" s="187">
        <v>7</v>
      </c>
      <c r="AB86" s="186">
        <v>9</v>
      </c>
      <c r="AC86" s="187">
        <v>20</v>
      </c>
      <c r="AD86" s="186">
        <v>22</v>
      </c>
      <c r="AE86" s="358"/>
      <c r="AF86" s="359"/>
      <c r="AG86" s="358"/>
      <c r="AH86" s="359"/>
      <c r="AI86" s="358"/>
      <c r="AJ86" s="359"/>
      <c r="AK86" s="358"/>
      <c r="AL86" s="359"/>
      <c r="AM86" s="358"/>
      <c r="AN86" s="359"/>
      <c r="AO86" s="358"/>
      <c r="AP86" s="359"/>
      <c r="AQ86" s="358"/>
      <c r="AR86" s="359"/>
      <c r="AS86" s="358"/>
      <c r="AT86" s="359"/>
      <c r="AU86" s="358"/>
      <c r="AV86" s="359"/>
      <c r="AW86" s="358"/>
      <c r="AX86" s="359"/>
    </row>
    <row r="87" spans="1:50" x14ac:dyDescent="0.2">
      <c r="A87" s="233">
        <f>'All data'!A87</f>
        <v>228</v>
      </c>
      <c r="B87" s="357" t="s">
        <v>1499</v>
      </c>
      <c r="C87" s="184">
        <v>15</v>
      </c>
      <c r="D87" s="185">
        <v>18</v>
      </c>
      <c r="E87" s="184">
        <v>10</v>
      </c>
      <c r="F87" s="185">
        <v>13</v>
      </c>
      <c r="G87" s="184">
        <v>14</v>
      </c>
      <c r="H87" s="185">
        <v>18</v>
      </c>
      <c r="I87" s="184">
        <v>11</v>
      </c>
      <c r="J87" s="185">
        <v>12</v>
      </c>
      <c r="K87" s="184">
        <v>10</v>
      </c>
      <c r="L87" s="185">
        <v>14.1</v>
      </c>
      <c r="M87" s="184">
        <v>12</v>
      </c>
      <c r="N87" s="185">
        <v>12</v>
      </c>
      <c r="O87" s="184">
        <v>28</v>
      </c>
      <c r="P87" s="185">
        <v>33.200000000000003</v>
      </c>
      <c r="Q87" s="184" t="s">
        <v>47</v>
      </c>
      <c r="R87" s="185" t="s">
        <v>47</v>
      </c>
      <c r="S87" s="184">
        <v>9</v>
      </c>
      <c r="T87" s="185">
        <v>11</v>
      </c>
      <c r="U87" s="184">
        <v>10</v>
      </c>
      <c r="V87" s="185">
        <v>10</v>
      </c>
      <c r="W87" s="184">
        <v>18</v>
      </c>
      <c r="X87" s="185">
        <v>18</v>
      </c>
      <c r="Y87" s="184">
        <v>8</v>
      </c>
      <c r="Z87" s="185">
        <v>11</v>
      </c>
      <c r="AA87" s="184">
        <v>6</v>
      </c>
      <c r="AB87" s="185">
        <v>9.3000000000000007</v>
      </c>
      <c r="AC87" s="184">
        <v>18</v>
      </c>
      <c r="AD87" s="185">
        <v>22</v>
      </c>
      <c r="AE87" s="184">
        <v>13</v>
      </c>
      <c r="AF87" s="185">
        <v>17.3</v>
      </c>
      <c r="AG87" s="184">
        <v>11</v>
      </c>
      <c r="AH87" s="185">
        <v>11</v>
      </c>
      <c r="AI87" s="184">
        <v>14</v>
      </c>
      <c r="AJ87" s="185">
        <v>14</v>
      </c>
      <c r="AK87" s="184">
        <v>11</v>
      </c>
      <c r="AL87" s="185">
        <v>11.4</v>
      </c>
      <c r="AM87" s="184">
        <v>24</v>
      </c>
      <c r="AN87" s="185">
        <v>24</v>
      </c>
      <c r="AO87" s="184">
        <v>10</v>
      </c>
      <c r="AP87" s="185">
        <v>14</v>
      </c>
      <c r="AQ87" s="184" t="s">
        <v>80</v>
      </c>
      <c r="AR87" s="185" t="s">
        <v>80</v>
      </c>
      <c r="AS87" s="184">
        <v>18</v>
      </c>
      <c r="AT87" s="185">
        <v>22</v>
      </c>
      <c r="AU87" s="184">
        <v>13</v>
      </c>
      <c r="AV87" s="185">
        <v>14</v>
      </c>
      <c r="AW87" s="184">
        <v>15</v>
      </c>
      <c r="AX87" s="185">
        <v>15</v>
      </c>
    </row>
    <row r="88" spans="1:50" x14ac:dyDescent="0.2">
      <c r="A88" s="233">
        <f>'All data'!A88</f>
        <v>229</v>
      </c>
      <c r="B88" s="178" t="s">
        <v>1513</v>
      </c>
      <c r="C88" s="184">
        <v>15</v>
      </c>
      <c r="D88" s="185">
        <v>16</v>
      </c>
      <c r="E88" s="184">
        <v>12</v>
      </c>
      <c r="F88" s="185">
        <v>13</v>
      </c>
      <c r="G88" s="184">
        <v>15</v>
      </c>
      <c r="H88" s="185">
        <v>16</v>
      </c>
      <c r="I88" s="184">
        <v>12</v>
      </c>
      <c r="J88" s="185">
        <v>12</v>
      </c>
      <c r="K88" s="184">
        <v>11</v>
      </c>
      <c r="L88" s="185">
        <v>12</v>
      </c>
      <c r="M88" s="184">
        <v>11</v>
      </c>
      <c r="N88" s="185">
        <v>12</v>
      </c>
      <c r="O88" s="184">
        <v>30.2</v>
      </c>
      <c r="P88" s="185">
        <v>30.2</v>
      </c>
      <c r="Q88" s="184" t="s">
        <v>47</v>
      </c>
      <c r="R88" s="185" t="s">
        <v>47</v>
      </c>
      <c r="S88" s="184">
        <v>10</v>
      </c>
      <c r="T88" s="185">
        <v>10</v>
      </c>
      <c r="U88" s="184">
        <v>10</v>
      </c>
      <c r="V88" s="185">
        <v>12</v>
      </c>
      <c r="W88" s="184">
        <v>14</v>
      </c>
      <c r="X88" s="185">
        <v>18</v>
      </c>
      <c r="Y88" s="184">
        <v>8</v>
      </c>
      <c r="Z88" s="185">
        <v>8</v>
      </c>
      <c r="AA88" s="184">
        <v>6</v>
      </c>
      <c r="AB88" s="185">
        <v>6</v>
      </c>
      <c r="AC88" s="184">
        <v>20</v>
      </c>
      <c r="AD88" s="185">
        <v>21</v>
      </c>
      <c r="AE88" s="358"/>
      <c r="AF88" s="359"/>
      <c r="AG88" s="358"/>
      <c r="AH88" s="359"/>
      <c r="AI88" s="358"/>
      <c r="AJ88" s="359"/>
      <c r="AK88" s="358"/>
      <c r="AL88" s="359"/>
      <c r="AM88" s="358"/>
      <c r="AN88" s="359"/>
      <c r="AO88" s="358"/>
      <c r="AP88" s="359"/>
      <c r="AQ88" s="358"/>
      <c r="AR88" s="359"/>
      <c r="AS88" s="358"/>
      <c r="AT88" s="359"/>
      <c r="AU88" s="358"/>
      <c r="AV88" s="359"/>
      <c r="AW88" s="358"/>
      <c r="AX88" s="359"/>
    </row>
    <row r="89" spans="1:50" x14ac:dyDescent="0.2">
      <c r="A89" s="233">
        <f>'All data'!A89</f>
        <v>231</v>
      </c>
      <c r="B89" s="357" t="s">
        <v>1500</v>
      </c>
      <c r="C89" s="184">
        <v>17</v>
      </c>
      <c r="D89" s="185">
        <v>18</v>
      </c>
      <c r="E89" s="184">
        <v>13</v>
      </c>
      <c r="F89" s="185">
        <v>14</v>
      </c>
      <c r="G89" s="184">
        <v>13</v>
      </c>
      <c r="H89" s="185">
        <v>13</v>
      </c>
      <c r="I89" s="184">
        <v>11</v>
      </c>
      <c r="J89" s="185">
        <v>13</v>
      </c>
      <c r="K89" s="184">
        <v>10</v>
      </c>
      <c r="L89" s="185">
        <v>12</v>
      </c>
      <c r="M89" s="184">
        <v>11</v>
      </c>
      <c r="N89" s="185">
        <v>12</v>
      </c>
      <c r="O89" s="184">
        <v>28</v>
      </c>
      <c r="P89" s="185">
        <v>28</v>
      </c>
      <c r="Q89" s="184" t="s">
        <v>47</v>
      </c>
      <c r="R89" s="185" t="s">
        <v>43</v>
      </c>
      <c r="S89" s="184" t="s">
        <v>80</v>
      </c>
      <c r="T89" s="185" t="s">
        <v>80</v>
      </c>
      <c r="U89" s="184">
        <v>10</v>
      </c>
      <c r="V89" s="185">
        <v>10</v>
      </c>
      <c r="W89" s="184">
        <v>17</v>
      </c>
      <c r="X89" s="185">
        <v>18</v>
      </c>
      <c r="Y89" s="184">
        <v>8</v>
      </c>
      <c r="Z89" s="185">
        <v>9</v>
      </c>
      <c r="AA89" s="184">
        <v>7</v>
      </c>
      <c r="AB89" s="185">
        <v>9.3000000000000007</v>
      </c>
      <c r="AC89" s="184">
        <v>20</v>
      </c>
      <c r="AD89" s="185">
        <v>20</v>
      </c>
      <c r="AE89" s="184">
        <v>12</v>
      </c>
      <c r="AF89" s="185">
        <v>16.3</v>
      </c>
      <c r="AG89" s="184">
        <v>10</v>
      </c>
      <c r="AH89" s="185">
        <v>11</v>
      </c>
      <c r="AI89" s="184">
        <v>13</v>
      </c>
      <c r="AJ89" s="185">
        <v>13</v>
      </c>
      <c r="AK89" s="184">
        <v>10</v>
      </c>
      <c r="AL89" s="185">
        <v>11</v>
      </c>
      <c r="AM89" s="184">
        <v>23</v>
      </c>
      <c r="AN89" s="185">
        <v>24</v>
      </c>
      <c r="AO89" s="184">
        <v>12</v>
      </c>
      <c r="AP89" s="185">
        <v>12</v>
      </c>
      <c r="AQ89" s="184">
        <v>10</v>
      </c>
      <c r="AR89" s="185">
        <v>10</v>
      </c>
      <c r="AS89" s="184">
        <v>16</v>
      </c>
      <c r="AT89" s="185">
        <v>19</v>
      </c>
      <c r="AU89" s="184">
        <v>14</v>
      </c>
      <c r="AV89" s="185">
        <v>14</v>
      </c>
      <c r="AW89" s="184">
        <v>14</v>
      </c>
      <c r="AX89" s="185">
        <v>15</v>
      </c>
    </row>
    <row r="90" spans="1:50" x14ac:dyDescent="0.2">
      <c r="A90" s="233">
        <f>'All data'!A90</f>
        <v>232</v>
      </c>
      <c r="B90" s="357" t="s">
        <v>1501</v>
      </c>
      <c r="C90" s="184">
        <v>15</v>
      </c>
      <c r="D90" s="185">
        <v>15</v>
      </c>
      <c r="E90" s="184">
        <v>14</v>
      </c>
      <c r="F90" s="185">
        <v>15</v>
      </c>
      <c r="G90" s="184">
        <v>12</v>
      </c>
      <c r="H90" s="185">
        <v>14</v>
      </c>
      <c r="I90" s="184">
        <v>13</v>
      </c>
      <c r="J90" s="185">
        <v>13</v>
      </c>
      <c r="K90" s="184">
        <v>8</v>
      </c>
      <c r="L90" s="185">
        <v>11</v>
      </c>
      <c r="M90" s="184">
        <v>9</v>
      </c>
      <c r="N90" s="185">
        <v>13</v>
      </c>
      <c r="O90" s="184">
        <v>28</v>
      </c>
      <c r="P90" s="185">
        <v>31</v>
      </c>
      <c r="Q90" s="184" t="s">
        <v>47</v>
      </c>
      <c r="R90" s="185" t="s">
        <v>43</v>
      </c>
      <c r="S90" s="184">
        <v>12</v>
      </c>
      <c r="T90" s="185">
        <v>12</v>
      </c>
      <c r="U90" s="184">
        <v>11</v>
      </c>
      <c r="V90" s="185">
        <v>14</v>
      </c>
      <c r="W90" s="184">
        <v>14</v>
      </c>
      <c r="X90" s="185">
        <v>16</v>
      </c>
      <c r="Y90" s="184">
        <v>8</v>
      </c>
      <c r="Z90" s="185">
        <v>10</v>
      </c>
      <c r="AA90" s="184">
        <v>6</v>
      </c>
      <c r="AB90" s="185">
        <v>9.3000000000000007</v>
      </c>
      <c r="AC90" s="184">
        <v>23</v>
      </c>
      <c r="AD90" s="185">
        <v>25</v>
      </c>
      <c r="AE90" s="184">
        <v>17</v>
      </c>
      <c r="AF90" s="185">
        <v>17.3</v>
      </c>
      <c r="AG90" s="184">
        <v>11</v>
      </c>
      <c r="AH90" s="185">
        <v>12</v>
      </c>
      <c r="AI90" s="184">
        <v>15</v>
      </c>
      <c r="AJ90" s="185">
        <v>15</v>
      </c>
      <c r="AK90" s="184">
        <v>10</v>
      </c>
      <c r="AL90" s="185">
        <v>15</v>
      </c>
      <c r="AM90" s="184">
        <v>17</v>
      </c>
      <c r="AN90" s="185">
        <v>17</v>
      </c>
      <c r="AO90" s="184">
        <v>10</v>
      </c>
      <c r="AP90" s="185">
        <v>14</v>
      </c>
      <c r="AQ90" s="184">
        <v>11</v>
      </c>
      <c r="AR90" s="185">
        <v>11</v>
      </c>
      <c r="AS90" s="184">
        <v>19</v>
      </c>
      <c r="AT90" s="185">
        <v>20</v>
      </c>
      <c r="AU90" s="184">
        <v>12</v>
      </c>
      <c r="AV90" s="185">
        <v>14</v>
      </c>
      <c r="AW90" s="184">
        <v>16</v>
      </c>
      <c r="AX90" s="185">
        <v>16</v>
      </c>
    </row>
    <row r="91" spans="1:50" x14ac:dyDescent="0.2">
      <c r="A91" s="233">
        <f>'All data'!A91</f>
        <v>237</v>
      </c>
      <c r="B91" s="357" t="s">
        <v>1502</v>
      </c>
      <c r="C91" s="184">
        <v>14</v>
      </c>
      <c r="D91" s="185">
        <v>14</v>
      </c>
      <c r="E91" s="184">
        <v>10</v>
      </c>
      <c r="F91" s="185">
        <v>13</v>
      </c>
      <c r="G91" s="184">
        <v>13</v>
      </c>
      <c r="H91" s="185">
        <v>14</v>
      </c>
      <c r="I91" s="184">
        <v>11</v>
      </c>
      <c r="J91" s="185">
        <v>12</v>
      </c>
      <c r="K91" s="184">
        <v>8</v>
      </c>
      <c r="L91" s="185">
        <v>8</v>
      </c>
      <c r="M91" s="184">
        <v>8</v>
      </c>
      <c r="N91" s="185">
        <v>11</v>
      </c>
      <c r="O91" s="184">
        <v>32</v>
      </c>
      <c r="P91" s="185">
        <v>32.200000000000003</v>
      </c>
      <c r="Q91" s="184" t="s">
        <v>47</v>
      </c>
      <c r="R91" s="185" t="s">
        <v>47</v>
      </c>
      <c r="S91" s="184">
        <v>8</v>
      </c>
      <c r="T91" s="185">
        <v>8</v>
      </c>
      <c r="U91" s="184">
        <v>11</v>
      </c>
      <c r="V91" s="185">
        <v>12</v>
      </c>
      <c r="W91" s="184">
        <v>18</v>
      </c>
      <c r="X91" s="185">
        <v>18</v>
      </c>
      <c r="Y91" s="184">
        <v>8</v>
      </c>
      <c r="Z91" s="185">
        <v>8</v>
      </c>
      <c r="AA91" s="184">
        <v>6</v>
      </c>
      <c r="AB91" s="185">
        <v>9.3000000000000007</v>
      </c>
      <c r="AC91" s="184">
        <v>24</v>
      </c>
      <c r="AD91" s="185">
        <v>24</v>
      </c>
      <c r="AE91" s="184">
        <v>12</v>
      </c>
      <c r="AF91" s="185">
        <v>13</v>
      </c>
      <c r="AG91" s="184">
        <v>10</v>
      </c>
      <c r="AH91" s="185">
        <v>11</v>
      </c>
      <c r="AI91" s="184">
        <v>14</v>
      </c>
      <c r="AJ91" s="185">
        <v>15</v>
      </c>
      <c r="AK91" s="184">
        <v>11</v>
      </c>
      <c r="AL91" s="185">
        <v>13</v>
      </c>
      <c r="AM91" s="184">
        <v>16</v>
      </c>
      <c r="AN91" s="185">
        <v>25</v>
      </c>
      <c r="AO91" s="184">
        <v>11</v>
      </c>
      <c r="AP91" s="185">
        <v>15</v>
      </c>
      <c r="AQ91" s="184" t="s">
        <v>80</v>
      </c>
      <c r="AR91" s="185" t="s">
        <v>80</v>
      </c>
      <c r="AS91" s="184">
        <v>15</v>
      </c>
      <c r="AT91" s="185">
        <v>19</v>
      </c>
      <c r="AU91" s="184">
        <v>13</v>
      </c>
      <c r="AV91" s="185">
        <v>14</v>
      </c>
      <c r="AW91" s="184">
        <v>16</v>
      </c>
      <c r="AX91" s="185">
        <v>16</v>
      </c>
    </row>
    <row r="92" spans="1:50" x14ac:dyDescent="0.2">
      <c r="A92" s="233">
        <f>'All data'!A92</f>
        <v>238</v>
      </c>
      <c r="B92" s="357" t="s">
        <v>1503</v>
      </c>
      <c r="C92" s="184">
        <v>15</v>
      </c>
      <c r="D92" s="185">
        <v>15</v>
      </c>
      <c r="E92" s="184">
        <v>10</v>
      </c>
      <c r="F92" s="185">
        <v>10</v>
      </c>
      <c r="G92" s="184">
        <v>13</v>
      </c>
      <c r="H92" s="185">
        <v>13</v>
      </c>
      <c r="I92" s="184">
        <v>11</v>
      </c>
      <c r="J92" s="185">
        <v>11</v>
      </c>
      <c r="K92" s="184">
        <v>9</v>
      </c>
      <c r="L92" s="185">
        <v>9</v>
      </c>
      <c r="M92" s="184">
        <v>12</v>
      </c>
      <c r="N92" s="185">
        <v>12</v>
      </c>
      <c r="O92" s="184">
        <v>31</v>
      </c>
      <c r="P92" s="185">
        <v>31</v>
      </c>
      <c r="Q92" s="184" t="s">
        <v>47</v>
      </c>
      <c r="R92" s="185" t="s">
        <v>47</v>
      </c>
      <c r="S92" s="184">
        <v>8</v>
      </c>
      <c r="T92" s="185">
        <v>8</v>
      </c>
      <c r="U92" s="184">
        <v>12</v>
      </c>
      <c r="V92" s="185">
        <v>12</v>
      </c>
      <c r="W92" s="184">
        <v>18</v>
      </c>
      <c r="X92" s="185">
        <v>18</v>
      </c>
      <c r="Y92" s="184">
        <v>11</v>
      </c>
      <c r="Z92" s="185">
        <v>11</v>
      </c>
      <c r="AA92" s="184">
        <v>6</v>
      </c>
      <c r="AB92" s="185">
        <v>6</v>
      </c>
      <c r="AC92" s="184">
        <v>24</v>
      </c>
      <c r="AD92" s="185">
        <v>24</v>
      </c>
      <c r="AE92" s="184">
        <v>12</v>
      </c>
      <c r="AF92" s="185">
        <v>12</v>
      </c>
      <c r="AG92" s="184">
        <v>14</v>
      </c>
      <c r="AH92" s="185">
        <v>14</v>
      </c>
      <c r="AI92" s="184">
        <v>13</v>
      </c>
      <c r="AJ92" s="185">
        <v>13</v>
      </c>
      <c r="AK92" s="184">
        <v>9</v>
      </c>
      <c r="AL92" s="185">
        <v>9</v>
      </c>
      <c r="AM92" s="184">
        <v>20</v>
      </c>
      <c r="AN92" s="185">
        <v>20</v>
      </c>
      <c r="AO92" s="184">
        <v>13</v>
      </c>
      <c r="AP92" s="185">
        <v>13</v>
      </c>
      <c r="AQ92" s="184" t="s">
        <v>80</v>
      </c>
      <c r="AR92" s="185" t="s">
        <v>80</v>
      </c>
      <c r="AS92" s="184" t="s">
        <v>80</v>
      </c>
      <c r="AT92" s="185" t="s">
        <v>80</v>
      </c>
      <c r="AU92" s="184">
        <v>13</v>
      </c>
      <c r="AV92" s="185">
        <v>13</v>
      </c>
      <c r="AW92" s="184">
        <v>11</v>
      </c>
      <c r="AX92" s="185">
        <v>11</v>
      </c>
    </row>
    <row r="93" spans="1:50" x14ac:dyDescent="0.2">
      <c r="A93" s="233">
        <f>'All data'!A93</f>
        <v>241</v>
      </c>
      <c r="B93" s="178" t="s">
        <v>1504</v>
      </c>
      <c r="C93" s="187">
        <v>16</v>
      </c>
      <c r="D93" s="186">
        <v>16</v>
      </c>
      <c r="E93" s="187">
        <v>10</v>
      </c>
      <c r="F93" s="186">
        <v>14</v>
      </c>
      <c r="G93" s="187">
        <v>12</v>
      </c>
      <c r="H93" s="186">
        <v>14</v>
      </c>
      <c r="I93" s="187">
        <v>10</v>
      </c>
      <c r="J93" s="186">
        <v>11</v>
      </c>
      <c r="K93" s="187">
        <v>9</v>
      </c>
      <c r="L93" s="186">
        <v>10</v>
      </c>
      <c r="M93" s="187">
        <v>9</v>
      </c>
      <c r="N93" s="186">
        <v>13</v>
      </c>
      <c r="O93" s="187">
        <v>29</v>
      </c>
      <c r="P93" s="186">
        <v>30.2</v>
      </c>
      <c r="Q93" s="184" t="s">
        <v>47</v>
      </c>
      <c r="R93" s="185" t="s">
        <v>43</v>
      </c>
      <c r="S93" s="187">
        <v>9</v>
      </c>
      <c r="T93" s="186">
        <v>9</v>
      </c>
      <c r="U93" s="187">
        <v>9</v>
      </c>
      <c r="V93" s="186">
        <v>11</v>
      </c>
      <c r="W93" s="187">
        <v>17</v>
      </c>
      <c r="X93" s="186">
        <v>18</v>
      </c>
      <c r="Y93" s="187">
        <v>8</v>
      </c>
      <c r="Z93" s="186">
        <v>8</v>
      </c>
      <c r="AA93" s="187" t="s">
        <v>80</v>
      </c>
      <c r="AB93" s="186" t="s">
        <v>80</v>
      </c>
      <c r="AC93" s="187">
        <v>19</v>
      </c>
      <c r="AD93" s="186">
        <v>21</v>
      </c>
      <c r="AE93" s="187">
        <v>17.3</v>
      </c>
      <c r="AF93" s="186">
        <v>18.3</v>
      </c>
      <c r="AG93" s="187">
        <v>11</v>
      </c>
      <c r="AH93" s="186">
        <v>11.3</v>
      </c>
      <c r="AI93" s="187">
        <v>15</v>
      </c>
      <c r="AJ93" s="186">
        <v>15</v>
      </c>
      <c r="AK93" s="187">
        <v>12</v>
      </c>
      <c r="AL93" s="186">
        <v>17</v>
      </c>
      <c r="AM93" s="187">
        <v>20</v>
      </c>
      <c r="AN93" s="186">
        <v>20</v>
      </c>
      <c r="AO93" s="187">
        <v>11</v>
      </c>
      <c r="AP93" s="186">
        <v>13</v>
      </c>
      <c r="AQ93" s="187">
        <v>10</v>
      </c>
      <c r="AR93" s="186">
        <v>10</v>
      </c>
      <c r="AS93" s="187">
        <v>20</v>
      </c>
      <c r="AT93" s="186">
        <v>22</v>
      </c>
      <c r="AU93" s="187">
        <v>13</v>
      </c>
      <c r="AV93" s="186">
        <v>14</v>
      </c>
      <c r="AW93" s="187">
        <v>16</v>
      </c>
      <c r="AX93" s="186">
        <v>16</v>
      </c>
    </row>
    <row r="94" spans="1:50" x14ac:dyDescent="0.2">
      <c r="A94" s="233">
        <f>'All data'!A94</f>
        <v>242</v>
      </c>
      <c r="B94" s="357" t="s">
        <v>1505</v>
      </c>
      <c r="C94" s="184">
        <v>17</v>
      </c>
      <c r="D94" s="185">
        <v>17</v>
      </c>
      <c r="E94" s="184">
        <v>10</v>
      </c>
      <c r="F94" s="185">
        <v>13</v>
      </c>
      <c r="G94" s="184">
        <v>15</v>
      </c>
      <c r="H94" s="185">
        <v>15</v>
      </c>
      <c r="I94" s="184">
        <v>12</v>
      </c>
      <c r="J94" s="185">
        <v>13</v>
      </c>
      <c r="K94" s="184">
        <v>9</v>
      </c>
      <c r="L94" s="185">
        <v>10</v>
      </c>
      <c r="M94" s="184">
        <v>9</v>
      </c>
      <c r="N94" s="185">
        <v>9</v>
      </c>
      <c r="O94" s="184">
        <v>30.2</v>
      </c>
      <c r="P94" s="185">
        <v>31.2</v>
      </c>
      <c r="Q94" s="184" t="s">
        <v>47</v>
      </c>
      <c r="R94" s="185" t="s">
        <v>43</v>
      </c>
      <c r="S94" s="184">
        <v>8</v>
      </c>
      <c r="T94" s="185">
        <v>12</v>
      </c>
      <c r="U94" s="184">
        <v>11</v>
      </c>
      <c r="V94" s="185">
        <v>11</v>
      </c>
      <c r="W94" s="184">
        <v>17</v>
      </c>
      <c r="X94" s="185">
        <v>20</v>
      </c>
      <c r="Y94" s="184">
        <v>9</v>
      </c>
      <c r="Z94" s="185">
        <v>11</v>
      </c>
      <c r="AA94" s="184">
        <v>6</v>
      </c>
      <c r="AB94" s="185">
        <v>8</v>
      </c>
      <c r="AC94" s="184">
        <v>20</v>
      </c>
      <c r="AD94" s="185">
        <v>24</v>
      </c>
      <c r="AE94" s="184">
        <v>12</v>
      </c>
      <c r="AF94" s="185">
        <v>15.3</v>
      </c>
      <c r="AG94" s="184">
        <v>10</v>
      </c>
      <c r="AH94" s="185">
        <v>11</v>
      </c>
      <c r="AI94" s="184">
        <v>13</v>
      </c>
      <c r="AJ94" s="185">
        <v>13</v>
      </c>
      <c r="AK94" s="184">
        <v>7</v>
      </c>
      <c r="AL94" s="185">
        <v>11.4</v>
      </c>
      <c r="AM94" s="184">
        <v>20</v>
      </c>
      <c r="AN94" s="185">
        <v>23</v>
      </c>
      <c r="AO94" s="184">
        <v>9</v>
      </c>
      <c r="AP94" s="185">
        <v>12</v>
      </c>
      <c r="AQ94" s="184">
        <v>11</v>
      </c>
      <c r="AR94" s="185">
        <v>11</v>
      </c>
      <c r="AS94" s="184">
        <v>21</v>
      </c>
      <c r="AT94" s="185">
        <v>23</v>
      </c>
      <c r="AU94" s="184">
        <v>14</v>
      </c>
      <c r="AV94" s="185">
        <v>16</v>
      </c>
      <c r="AW94" s="184">
        <v>16</v>
      </c>
      <c r="AX94" s="185">
        <v>16</v>
      </c>
    </row>
    <row r="95" spans="1:50" x14ac:dyDescent="0.2">
      <c r="A95" s="233">
        <f>'All data'!A95</f>
        <v>245</v>
      </c>
      <c r="B95" s="357" t="s">
        <v>1506</v>
      </c>
      <c r="C95" s="184">
        <v>14</v>
      </c>
      <c r="D95" s="185">
        <v>17</v>
      </c>
      <c r="E95" s="184">
        <v>9</v>
      </c>
      <c r="F95" s="185">
        <v>13</v>
      </c>
      <c r="G95" s="184">
        <v>14</v>
      </c>
      <c r="H95" s="185">
        <v>16</v>
      </c>
      <c r="I95" s="184">
        <v>11</v>
      </c>
      <c r="J95" s="185">
        <v>13</v>
      </c>
      <c r="K95" s="184">
        <v>8</v>
      </c>
      <c r="L95" s="185">
        <v>12</v>
      </c>
      <c r="M95" s="184">
        <v>11</v>
      </c>
      <c r="N95" s="185">
        <v>12</v>
      </c>
      <c r="O95" s="184">
        <v>29</v>
      </c>
      <c r="P95" s="185">
        <v>30</v>
      </c>
      <c r="Q95" s="184" t="s">
        <v>47</v>
      </c>
      <c r="R95" s="185" t="s">
        <v>43</v>
      </c>
      <c r="S95" s="184">
        <v>10</v>
      </c>
      <c r="T95" s="185">
        <v>12</v>
      </c>
      <c r="U95" s="184">
        <v>10</v>
      </c>
      <c r="V95" s="185">
        <v>12</v>
      </c>
      <c r="W95" s="184">
        <v>15</v>
      </c>
      <c r="X95" s="185">
        <v>20</v>
      </c>
      <c r="Y95" s="184">
        <v>11</v>
      </c>
      <c r="Z95" s="185">
        <v>11</v>
      </c>
      <c r="AA95" s="184" t="s">
        <v>80</v>
      </c>
      <c r="AB95" s="185" t="s">
        <v>80</v>
      </c>
      <c r="AC95" s="184">
        <v>20</v>
      </c>
      <c r="AD95" s="185">
        <v>23</v>
      </c>
      <c r="AE95" s="184">
        <v>11</v>
      </c>
      <c r="AF95" s="185">
        <v>17.3</v>
      </c>
      <c r="AG95" s="184">
        <v>10</v>
      </c>
      <c r="AH95" s="185">
        <v>14</v>
      </c>
      <c r="AI95" s="184">
        <v>13</v>
      </c>
      <c r="AJ95" s="185">
        <v>13</v>
      </c>
      <c r="AK95" s="184">
        <v>7</v>
      </c>
      <c r="AL95" s="185">
        <v>17</v>
      </c>
      <c r="AM95" s="184">
        <v>19</v>
      </c>
      <c r="AN95" s="185">
        <v>24</v>
      </c>
      <c r="AO95" s="184">
        <v>11</v>
      </c>
      <c r="AP95" s="185">
        <v>13</v>
      </c>
      <c r="AQ95" s="184" t="s">
        <v>80</v>
      </c>
      <c r="AR95" s="185" t="s">
        <v>80</v>
      </c>
      <c r="AS95" s="184">
        <v>18</v>
      </c>
      <c r="AT95" s="185">
        <v>18.3</v>
      </c>
      <c r="AU95" s="184">
        <v>15</v>
      </c>
      <c r="AV95" s="185">
        <v>15</v>
      </c>
      <c r="AW95" s="184">
        <v>15</v>
      </c>
      <c r="AX95" s="185">
        <v>16</v>
      </c>
    </row>
    <row r="96" spans="1:50" x14ac:dyDescent="0.2">
      <c r="A96" s="233">
        <f>'All data'!A96</f>
        <v>264</v>
      </c>
      <c r="B96" s="357" t="s">
        <v>1507</v>
      </c>
      <c r="C96" s="184">
        <v>15</v>
      </c>
      <c r="D96" s="185">
        <v>18</v>
      </c>
      <c r="E96" s="184">
        <v>14</v>
      </c>
      <c r="F96" s="185">
        <v>15</v>
      </c>
      <c r="G96" s="184">
        <v>16</v>
      </c>
      <c r="H96" s="185">
        <v>16</v>
      </c>
      <c r="I96" s="184">
        <v>10</v>
      </c>
      <c r="J96" s="185">
        <v>11</v>
      </c>
      <c r="K96" s="184">
        <v>10</v>
      </c>
      <c r="L96" s="185">
        <v>11</v>
      </c>
      <c r="M96" s="184">
        <v>11</v>
      </c>
      <c r="N96" s="185">
        <v>13</v>
      </c>
      <c r="O96" s="184">
        <v>29</v>
      </c>
      <c r="P96" s="185">
        <v>31</v>
      </c>
      <c r="Q96" s="184" t="s">
        <v>47</v>
      </c>
      <c r="R96" s="185" t="s">
        <v>47</v>
      </c>
      <c r="S96" s="184">
        <v>11</v>
      </c>
      <c r="T96" s="185">
        <v>11</v>
      </c>
      <c r="U96" s="184">
        <v>11</v>
      </c>
      <c r="V96" s="185">
        <v>12</v>
      </c>
      <c r="W96" s="184">
        <v>16</v>
      </c>
      <c r="X96" s="185">
        <v>17</v>
      </c>
      <c r="Y96" s="184">
        <v>8</v>
      </c>
      <c r="Z96" s="185">
        <v>11</v>
      </c>
      <c r="AA96" s="184">
        <v>7</v>
      </c>
      <c r="AB96" s="185">
        <v>9</v>
      </c>
      <c r="AC96" s="184">
        <v>22</v>
      </c>
      <c r="AD96" s="185">
        <v>22</v>
      </c>
      <c r="AE96" s="184">
        <v>14</v>
      </c>
      <c r="AF96" s="185">
        <v>16</v>
      </c>
      <c r="AG96" s="184">
        <v>11</v>
      </c>
      <c r="AH96" s="185">
        <v>15</v>
      </c>
      <c r="AI96" s="184">
        <v>13</v>
      </c>
      <c r="AJ96" s="185">
        <v>13</v>
      </c>
      <c r="AK96" s="184">
        <v>10</v>
      </c>
      <c r="AL96" s="185">
        <v>10</v>
      </c>
      <c r="AM96" s="184">
        <v>17</v>
      </c>
      <c r="AN96" s="185">
        <v>19</v>
      </c>
      <c r="AO96" s="184">
        <v>11</v>
      </c>
      <c r="AP96" s="185">
        <v>13</v>
      </c>
      <c r="AQ96" s="184" t="s">
        <v>80</v>
      </c>
      <c r="AR96" s="185" t="s">
        <v>80</v>
      </c>
      <c r="AS96" s="184">
        <v>19</v>
      </c>
      <c r="AT96" s="185">
        <v>19</v>
      </c>
      <c r="AU96" s="184">
        <v>13</v>
      </c>
      <c r="AV96" s="185">
        <v>15</v>
      </c>
      <c r="AW96" s="184">
        <v>11</v>
      </c>
      <c r="AX96" s="185">
        <v>11</v>
      </c>
    </row>
    <row r="97" spans="1:50" x14ac:dyDescent="0.2">
      <c r="A97" s="233">
        <f>'All data'!A97</f>
        <v>265</v>
      </c>
      <c r="B97" s="357" t="s">
        <v>1508</v>
      </c>
      <c r="C97" s="184">
        <v>18</v>
      </c>
      <c r="D97" s="185">
        <v>18</v>
      </c>
      <c r="E97" s="184">
        <v>11</v>
      </c>
      <c r="F97" s="185">
        <v>13</v>
      </c>
      <c r="G97" s="184">
        <v>15</v>
      </c>
      <c r="H97" s="185">
        <v>15</v>
      </c>
      <c r="I97" s="184">
        <v>12</v>
      </c>
      <c r="J97" s="185">
        <v>13</v>
      </c>
      <c r="K97" s="184">
        <v>12</v>
      </c>
      <c r="L97" s="185">
        <v>12</v>
      </c>
      <c r="M97" s="184">
        <v>9</v>
      </c>
      <c r="N97" s="185">
        <v>12</v>
      </c>
      <c r="O97" s="184">
        <v>28</v>
      </c>
      <c r="P97" s="185">
        <v>29</v>
      </c>
      <c r="Q97" s="184" t="s">
        <v>47</v>
      </c>
      <c r="R97" s="185" t="s">
        <v>43</v>
      </c>
      <c r="S97" s="184">
        <v>11</v>
      </c>
      <c r="T97" s="185">
        <v>11</v>
      </c>
      <c r="U97" s="184">
        <v>11</v>
      </c>
      <c r="V97" s="185">
        <v>11</v>
      </c>
      <c r="W97" s="184">
        <v>14</v>
      </c>
      <c r="X97" s="185">
        <v>18</v>
      </c>
      <c r="Y97" s="184">
        <v>8</v>
      </c>
      <c r="Z97" s="185">
        <v>8</v>
      </c>
      <c r="AA97" s="184">
        <v>9</v>
      </c>
      <c r="AB97" s="185">
        <v>9.3000000000000007</v>
      </c>
      <c r="AC97" s="184">
        <v>21</v>
      </c>
      <c r="AD97" s="185">
        <v>21</v>
      </c>
      <c r="AE97" s="184">
        <v>12</v>
      </c>
      <c r="AF97" s="185">
        <v>17.3</v>
      </c>
      <c r="AG97" s="184">
        <v>12</v>
      </c>
      <c r="AH97" s="185">
        <v>13</v>
      </c>
      <c r="AI97" s="184">
        <v>14</v>
      </c>
      <c r="AJ97" s="185">
        <v>14</v>
      </c>
      <c r="AK97" s="184">
        <v>11.4</v>
      </c>
      <c r="AL97" s="185">
        <v>15</v>
      </c>
      <c r="AM97" s="184">
        <v>20</v>
      </c>
      <c r="AN97" s="185">
        <v>20</v>
      </c>
      <c r="AO97" s="184">
        <v>13</v>
      </c>
      <c r="AP97" s="185">
        <v>13</v>
      </c>
      <c r="AQ97" s="187">
        <v>10</v>
      </c>
      <c r="AR97" s="186">
        <v>10</v>
      </c>
      <c r="AS97" s="184">
        <v>17</v>
      </c>
      <c r="AT97" s="185">
        <v>22</v>
      </c>
      <c r="AU97" s="184">
        <v>13</v>
      </c>
      <c r="AV97" s="185">
        <v>13</v>
      </c>
      <c r="AW97" s="184">
        <v>16</v>
      </c>
      <c r="AX97" s="185">
        <v>16</v>
      </c>
    </row>
    <row r="98" spans="1:50" x14ac:dyDescent="0.2">
      <c r="A98" s="233">
        <f>'All data'!A98</f>
        <v>279</v>
      </c>
      <c r="B98" s="357" t="s">
        <v>1509</v>
      </c>
      <c r="C98" s="184">
        <v>15</v>
      </c>
      <c r="D98" s="185">
        <v>18</v>
      </c>
      <c r="E98" s="184">
        <v>13</v>
      </c>
      <c r="F98" s="185">
        <v>13</v>
      </c>
      <c r="G98" s="184">
        <v>13</v>
      </c>
      <c r="H98" s="185">
        <v>18</v>
      </c>
      <c r="I98" s="184">
        <v>12</v>
      </c>
      <c r="J98" s="185">
        <v>13</v>
      </c>
      <c r="K98" s="184">
        <v>8</v>
      </c>
      <c r="L98" s="185">
        <v>10</v>
      </c>
      <c r="M98" s="184">
        <v>14</v>
      </c>
      <c r="N98" s="185">
        <v>14</v>
      </c>
      <c r="O98" s="184">
        <v>33.200000000000003</v>
      </c>
      <c r="P98" s="185">
        <v>34.200000000000003</v>
      </c>
      <c r="Q98" s="184" t="s">
        <v>47</v>
      </c>
      <c r="R98" s="185" t="s">
        <v>43</v>
      </c>
      <c r="S98" s="184">
        <v>9</v>
      </c>
      <c r="T98" s="185">
        <v>11</v>
      </c>
      <c r="U98" s="184">
        <v>10</v>
      </c>
      <c r="V98" s="185">
        <v>12</v>
      </c>
      <c r="W98" s="184">
        <v>15</v>
      </c>
      <c r="X98" s="185">
        <v>17</v>
      </c>
      <c r="Y98" s="184">
        <v>8</v>
      </c>
      <c r="Z98" s="185">
        <v>11</v>
      </c>
      <c r="AA98" s="184">
        <v>9.3000000000000007</v>
      </c>
      <c r="AB98" s="185">
        <v>9.3000000000000007</v>
      </c>
      <c r="AC98" s="184">
        <v>26</v>
      </c>
      <c r="AD98" s="185">
        <v>26</v>
      </c>
      <c r="AE98" s="184">
        <v>13</v>
      </c>
      <c r="AF98" s="185">
        <v>17.3</v>
      </c>
      <c r="AG98" s="184">
        <v>14</v>
      </c>
      <c r="AH98" s="185">
        <v>14</v>
      </c>
      <c r="AI98" s="184">
        <v>14</v>
      </c>
      <c r="AJ98" s="185">
        <v>14</v>
      </c>
      <c r="AK98" s="184">
        <v>5</v>
      </c>
      <c r="AL98" s="185">
        <v>10</v>
      </c>
      <c r="AM98" s="184">
        <v>16</v>
      </c>
      <c r="AN98" s="185">
        <v>24</v>
      </c>
      <c r="AO98" s="184">
        <v>11</v>
      </c>
      <c r="AP98" s="185">
        <v>14</v>
      </c>
      <c r="AQ98" s="184">
        <v>11</v>
      </c>
      <c r="AR98" s="185">
        <v>11</v>
      </c>
      <c r="AS98" s="184">
        <v>21</v>
      </c>
      <c r="AT98" s="185">
        <v>21</v>
      </c>
      <c r="AU98" s="184">
        <v>14</v>
      </c>
      <c r="AV98" s="185">
        <v>14</v>
      </c>
      <c r="AW98" s="184">
        <v>16</v>
      </c>
      <c r="AX98" s="185">
        <v>16</v>
      </c>
    </row>
    <row r="99" spans="1:50" x14ac:dyDescent="0.2">
      <c r="A99" s="233" t="str">
        <f>'All data'!A99</f>
        <v>280A</v>
      </c>
      <c r="B99" s="178" t="s">
        <v>1510</v>
      </c>
      <c r="C99" s="184">
        <v>15</v>
      </c>
      <c r="D99" s="185">
        <v>16</v>
      </c>
      <c r="E99" s="184">
        <v>10</v>
      </c>
      <c r="F99" s="185">
        <v>14</v>
      </c>
      <c r="G99" s="184">
        <v>16</v>
      </c>
      <c r="H99" s="185">
        <v>16</v>
      </c>
      <c r="I99" s="184">
        <v>10</v>
      </c>
      <c r="J99" s="185">
        <v>11</v>
      </c>
      <c r="K99" s="184">
        <v>10</v>
      </c>
      <c r="L99" s="185">
        <v>11</v>
      </c>
      <c r="M99" s="184">
        <v>11</v>
      </c>
      <c r="N99" s="185">
        <v>13</v>
      </c>
      <c r="O99" s="184">
        <v>29</v>
      </c>
      <c r="P99" s="185">
        <v>29</v>
      </c>
      <c r="Q99" s="184" t="s">
        <v>47</v>
      </c>
      <c r="R99" s="185" t="s">
        <v>43</v>
      </c>
      <c r="S99" s="184">
        <v>11</v>
      </c>
      <c r="T99" s="185">
        <v>13</v>
      </c>
      <c r="U99" s="184">
        <v>11</v>
      </c>
      <c r="V99" s="185">
        <v>11</v>
      </c>
      <c r="W99" s="184">
        <v>15</v>
      </c>
      <c r="X99" s="185">
        <v>18</v>
      </c>
      <c r="Y99" s="184">
        <v>8</v>
      </c>
      <c r="Z99" s="185">
        <v>11</v>
      </c>
      <c r="AA99" s="184">
        <v>7</v>
      </c>
      <c r="AB99" s="185">
        <v>7</v>
      </c>
      <c r="AC99" s="184">
        <v>20</v>
      </c>
      <c r="AD99" s="185">
        <v>26</v>
      </c>
      <c r="AE99" s="184">
        <v>14</v>
      </c>
      <c r="AF99" s="185">
        <v>15</v>
      </c>
      <c r="AG99" s="184">
        <v>10</v>
      </c>
      <c r="AH99" s="185">
        <v>11</v>
      </c>
      <c r="AI99" s="184">
        <v>15</v>
      </c>
      <c r="AJ99" s="185">
        <v>15</v>
      </c>
      <c r="AK99" s="184">
        <v>12</v>
      </c>
      <c r="AL99" s="185">
        <v>13</v>
      </c>
      <c r="AM99" s="184">
        <v>17</v>
      </c>
      <c r="AN99" s="185">
        <v>17</v>
      </c>
      <c r="AO99" s="184">
        <v>10</v>
      </c>
      <c r="AP99" s="185">
        <v>13</v>
      </c>
      <c r="AQ99" s="187">
        <v>10</v>
      </c>
      <c r="AR99" s="186">
        <v>10</v>
      </c>
      <c r="AS99" s="184">
        <v>20</v>
      </c>
      <c r="AT99" s="185">
        <v>21</v>
      </c>
      <c r="AU99" s="184">
        <v>14</v>
      </c>
      <c r="AV99" s="185">
        <v>14</v>
      </c>
      <c r="AW99" s="184">
        <v>12</v>
      </c>
      <c r="AX99" s="185">
        <v>16</v>
      </c>
    </row>
    <row r="100" spans="1:50" x14ac:dyDescent="0.2">
      <c r="A100" s="233" t="str">
        <f>'All data'!A100</f>
        <v>280B</v>
      </c>
      <c r="B100" s="178" t="s">
        <v>1511</v>
      </c>
      <c r="C100" s="184">
        <v>15</v>
      </c>
      <c r="D100" s="185">
        <v>16</v>
      </c>
      <c r="E100" s="184">
        <v>10</v>
      </c>
      <c r="F100" s="185">
        <v>14</v>
      </c>
      <c r="G100" s="184">
        <v>16</v>
      </c>
      <c r="H100" s="185">
        <v>16</v>
      </c>
      <c r="I100" s="184">
        <v>10</v>
      </c>
      <c r="J100" s="185">
        <v>11</v>
      </c>
      <c r="K100" s="184">
        <v>10</v>
      </c>
      <c r="L100" s="185">
        <v>11</v>
      </c>
      <c r="M100" s="184">
        <v>11</v>
      </c>
      <c r="N100" s="185">
        <v>13</v>
      </c>
      <c r="O100" s="184">
        <v>29</v>
      </c>
      <c r="P100" s="185">
        <v>29</v>
      </c>
      <c r="Q100" s="184" t="s">
        <v>47</v>
      </c>
      <c r="R100" s="185" t="s">
        <v>43</v>
      </c>
      <c r="S100" s="184">
        <v>11</v>
      </c>
      <c r="T100" s="185">
        <v>13</v>
      </c>
      <c r="U100" s="184">
        <v>11</v>
      </c>
      <c r="V100" s="185">
        <v>11</v>
      </c>
      <c r="W100" s="184">
        <v>15</v>
      </c>
      <c r="X100" s="185">
        <v>18</v>
      </c>
      <c r="Y100" s="184">
        <v>8</v>
      </c>
      <c r="Z100" s="185">
        <v>11</v>
      </c>
      <c r="AA100" s="184">
        <v>7</v>
      </c>
      <c r="AB100" s="185">
        <v>7</v>
      </c>
      <c r="AC100" s="184">
        <v>20</v>
      </c>
      <c r="AD100" s="185">
        <v>26</v>
      </c>
      <c r="AE100" s="184">
        <v>14</v>
      </c>
      <c r="AF100" s="185">
        <v>15</v>
      </c>
      <c r="AG100" s="184">
        <v>10</v>
      </c>
      <c r="AH100" s="185">
        <v>11</v>
      </c>
      <c r="AI100" s="184">
        <v>15</v>
      </c>
      <c r="AJ100" s="185">
        <v>15</v>
      </c>
      <c r="AK100" s="184">
        <v>12</v>
      </c>
      <c r="AL100" s="185">
        <v>13</v>
      </c>
      <c r="AM100" s="184">
        <v>17</v>
      </c>
      <c r="AN100" s="185">
        <v>17</v>
      </c>
      <c r="AO100" s="184">
        <v>10</v>
      </c>
      <c r="AP100" s="185">
        <v>13</v>
      </c>
      <c r="AQ100" s="187">
        <v>10</v>
      </c>
      <c r="AR100" s="186">
        <v>10</v>
      </c>
      <c r="AS100" s="184">
        <v>20</v>
      </c>
      <c r="AT100" s="185">
        <v>21</v>
      </c>
      <c r="AU100" s="184">
        <v>14</v>
      </c>
      <c r="AV100" s="185">
        <v>14</v>
      </c>
      <c r="AW100" s="184">
        <v>12</v>
      </c>
      <c r="AX100" s="185">
        <v>16</v>
      </c>
    </row>
    <row r="101" spans="1:50" x14ac:dyDescent="0.2">
      <c r="A101" s="233">
        <f>'All data'!A101</f>
        <v>297</v>
      </c>
      <c r="B101" s="357" t="s">
        <v>1512</v>
      </c>
      <c r="C101" s="184">
        <v>16</v>
      </c>
      <c r="D101" s="185">
        <v>17</v>
      </c>
      <c r="E101" s="184">
        <v>12</v>
      </c>
      <c r="F101" s="185">
        <v>14</v>
      </c>
      <c r="G101" s="184">
        <v>17</v>
      </c>
      <c r="H101" s="185">
        <v>17</v>
      </c>
      <c r="I101" s="184">
        <v>11</v>
      </c>
      <c r="J101" s="185">
        <v>11</v>
      </c>
      <c r="K101" s="184">
        <v>8</v>
      </c>
      <c r="L101" s="185">
        <v>9</v>
      </c>
      <c r="M101" s="184">
        <v>13</v>
      </c>
      <c r="N101" s="185">
        <v>13</v>
      </c>
      <c r="O101" s="184">
        <v>29</v>
      </c>
      <c r="P101" s="185">
        <v>30</v>
      </c>
      <c r="Q101" s="184" t="s">
        <v>47</v>
      </c>
      <c r="R101" s="185" t="s">
        <v>47</v>
      </c>
      <c r="S101" s="184">
        <v>10</v>
      </c>
      <c r="T101" s="185">
        <v>10</v>
      </c>
      <c r="U101" s="184">
        <v>10</v>
      </c>
      <c r="V101" s="185">
        <v>12</v>
      </c>
      <c r="W101" s="184">
        <v>15</v>
      </c>
      <c r="X101" s="185">
        <v>19</v>
      </c>
      <c r="Y101" s="184">
        <v>8</v>
      </c>
      <c r="Z101" s="185">
        <v>11</v>
      </c>
      <c r="AA101" s="184">
        <v>7</v>
      </c>
      <c r="AB101" s="185">
        <v>9</v>
      </c>
      <c r="AC101" s="184">
        <v>22.2</v>
      </c>
      <c r="AD101" s="185">
        <v>24</v>
      </c>
      <c r="AE101" s="184">
        <v>12</v>
      </c>
      <c r="AF101" s="185">
        <v>17.3</v>
      </c>
      <c r="AG101" s="184">
        <v>11.3</v>
      </c>
      <c r="AH101" s="185">
        <v>14</v>
      </c>
      <c r="AI101" s="184">
        <v>13</v>
      </c>
      <c r="AJ101" s="185">
        <v>13</v>
      </c>
      <c r="AK101" s="184">
        <v>10</v>
      </c>
      <c r="AL101" s="185">
        <v>10</v>
      </c>
      <c r="AM101" s="184">
        <v>25</v>
      </c>
      <c r="AN101" s="185">
        <v>25</v>
      </c>
      <c r="AO101" s="184">
        <v>9</v>
      </c>
      <c r="AP101" s="185">
        <v>13</v>
      </c>
      <c r="AQ101" s="184" t="s">
        <v>80</v>
      </c>
      <c r="AR101" s="185" t="s">
        <v>80</v>
      </c>
      <c r="AS101" s="184">
        <v>15</v>
      </c>
      <c r="AT101" s="185">
        <v>17</v>
      </c>
      <c r="AU101" s="184">
        <v>13</v>
      </c>
      <c r="AV101" s="185">
        <v>13</v>
      </c>
      <c r="AW101" s="184">
        <v>17</v>
      </c>
      <c r="AX101" s="185">
        <v>17</v>
      </c>
    </row>
    <row r="102" spans="1:50" x14ac:dyDescent="0.2">
      <c r="A102" s="233">
        <f>'All data'!A102</f>
        <v>301</v>
      </c>
      <c r="B102" s="178" t="s">
        <v>1285</v>
      </c>
      <c r="C102" s="358"/>
      <c r="D102" s="359"/>
      <c r="E102" s="358"/>
      <c r="F102" s="359"/>
      <c r="G102" s="358"/>
      <c r="H102" s="359"/>
      <c r="I102" s="358"/>
      <c r="J102" s="359"/>
      <c r="K102" s="358"/>
      <c r="L102" s="359"/>
      <c r="M102" s="358"/>
      <c r="N102" s="359"/>
      <c r="O102" s="358"/>
      <c r="P102" s="359"/>
      <c r="Q102" s="358"/>
      <c r="R102" s="359"/>
      <c r="S102" s="358"/>
      <c r="T102" s="359"/>
      <c r="U102" s="358"/>
      <c r="V102" s="359"/>
      <c r="W102" s="358"/>
      <c r="X102" s="359"/>
      <c r="Y102" s="358"/>
      <c r="Z102" s="359"/>
      <c r="AA102" s="358"/>
      <c r="AB102" s="359"/>
      <c r="AC102" s="358"/>
      <c r="AD102" s="359"/>
      <c r="AE102" s="358"/>
      <c r="AF102" s="359"/>
      <c r="AG102" s="358"/>
      <c r="AH102" s="359"/>
      <c r="AI102" s="358"/>
      <c r="AJ102" s="359"/>
      <c r="AK102" s="358"/>
      <c r="AL102" s="359"/>
      <c r="AM102" s="358"/>
      <c r="AN102" s="359"/>
      <c r="AO102" s="358"/>
      <c r="AP102" s="359"/>
      <c r="AQ102" s="358"/>
      <c r="AR102" s="359"/>
      <c r="AS102" s="358"/>
      <c r="AT102" s="359"/>
      <c r="AU102" s="358"/>
      <c r="AV102" s="359"/>
      <c r="AW102" s="358"/>
      <c r="AX102" s="359"/>
    </row>
    <row r="103" spans="1:50" x14ac:dyDescent="0.2">
      <c r="A103" s="233">
        <f>'All data'!A104</f>
        <v>307</v>
      </c>
      <c r="B103" s="178" t="s">
        <v>1285</v>
      </c>
      <c r="C103" s="358"/>
      <c r="D103" s="359"/>
      <c r="E103" s="358"/>
      <c r="F103" s="359"/>
      <c r="G103" s="358"/>
      <c r="H103" s="359"/>
      <c r="I103" s="358"/>
      <c r="J103" s="359"/>
      <c r="K103" s="358"/>
      <c r="L103" s="359"/>
      <c r="M103" s="358"/>
      <c r="N103" s="359"/>
      <c r="O103" s="358"/>
      <c r="P103" s="359"/>
      <c r="Q103" s="358"/>
      <c r="R103" s="359"/>
      <c r="S103" s="358"/>
      <c r="T103" s="359"/>
      <c r="U103" s="358"/>
      <c r="V103" s="359"/>
      <c r="W103" s="358"/>
      <c r="X103" s="359"/>
      <c r="Y103" s="358"/>
      <c r="Z103" s="359"/>
      <c r="AA103" s="358"/>
      <c r="AB103" s="359"/>
      <c r="AC103" s="358"/>
      <c r="AD103" s="359"/>
      <c r="AE103" s="358"/>
      <c r="AF103" s="359"/>
      <c r="AG103" s="358"/>
      <c r="AH103" s="359"/>
      <c r="AI103" s="358"/>
      <c r="AJ103" s="359"/>
      <c r="AK103" s="358"/>
      <c r="AL103" s="359"/>
      <c r="AM103" s="358"/>
      <c r="AN103" s="359"/>
      <c r="AO103" s="358"/>
      <c r="AP103" s="359"/>
      <c r="AQ103" s="358"/>
      <c r="AR103" s="359"/>
      <c r="AS103" s="358"/>
      <c r="AT103" s="359"/>
      <c r="AU103" s="358"/>
      <c r="AV103" s="359"/>
      <c r="AW103" s="358"/>
      <c r="AX103" s="359"/>
    </row>
    <row r="104" spans="1:50" x14ac:dyDescent="0.2">
      <c r="A104" s="233">
        <f>'All data'!A105</f>
        <v>315</v>
      </c>
      <c r="B104" s="178" t="s">
        <v>1285</v>
      </c>
      <c r="C104" s="358"/>
      <c r="D104" s="359"/>
      <c r="E104" s="358"/>
      <c r="F104" s="359"/>
      <c r="G104" s="358"/>
      <c r="H104" s="359"/>
      <c r="I104" s="358"/>
      <c r="J104" s="359"/>
      <c r="K104" s="358"/>
      <c r="L104" s="359"/>
      <c r="M104" s="358"/>
      <c r="N104" s="359"/>
      <c r="O104" s="358"/>
      <c r="P104" s="359"/>
      <c r="Q104" s="358"/>
      <c r="R104" s="359"/>
      <c r="S104" s="358"/>
      <c r="T104" s="359"/>
      <c r="U104" s="358"/>
      <c r="V104" s="359"/>
      <c r="W104" s="358"/>
      <c r="X104" s="359"/>
      <c r="Y104" s="358"/>
      <c r="Z104" s="359"/>
      <c r="AA104" s="358"/>
      <c r="AB104" s="359"/>
      <c r="AC104" s="358"/>
      <c r="AD104" s="359"/>
      <c r="AE104" s="358"/>
      <c r="AF104" s="359"/>
      <c r="AG104" s="358"/>
      <c r="AH104" s="359"/>
      <c r="AI104" s="358"/>
      <c r="AJ104" s="359"/>
      <c r="AK104" s="358"/>
      <c r="AL104" s="359"/>
      <c r="AM104" s="358"/>
      <c r="AN104" s="359"/>
      <c r="AO104" s="358"/>
      <c r="AP104" s="359"/>
      <c r="AQ104" s="358"/>
      <c r="AR104" s="359"/>
      <c r="AS104" s="358"/>
      <c r="AT104" s="359"/>
      <c r="AU104" s="358"/>
      <c r="AV104" s="359"/>
      <c r="AW104" s="358"/>
      <c r="AX104" s="359"/>
    </row>
    <row r="105" spans="1:50" x14ac:dyDescent="0.2">
      <c r="A105" s="233">
        <f>'All data'!A107</f>
        <v>328</v>
      </c>
      <c r="B105" s="178" t="s">
        <v>1285</v>
      </c>
      <c r="C105" s="358"/>
      <c r="D105" s="359"/>
      <c r="E105" s="358"/>
      <c r="F105" s="359"/>
      <c r="G105" s="358"/>
      <c r="H105" s="359"/>
      <c r="I105" s="358"/>
      <c r="J105" s="359"/>
      <c r="K105" s="358"/>
      <c r="L105" s="359"/>
      <c r="M105" s="358"/>
      <c r="N105" s="359"/>
      <c r="O105" s="358"/>
      <c r="P105" s="359"/>
      <c r="Q105" s="358"/>
      <c r="R105" s="359"/>
      <c r="S105" s="358"/>
      <c r="T105" s="359"/>
      <c r="U105" s="358"/>
      <c r="V105" s="359"/>
      <c r="W105" s="358"/>
      <c r="X105" s="359"/>
      <c r="Y105" s="358"/>
      <c r="Z105" s="359"/>
      <c r="AA105" s="358"/>
      <c r="AB105" s="359"/>
      <c r="AC105" s="358"/>
      <c r="AD105" s="359"/>
      <c r="AE105" s="358"/>
      <c r="AF105" s="359"/>
      <c r="AG105" s="358"/>
      <c r="AH105" s="359"/>
      <c r="AI105" s="358"/>
      <c r="AJ105" s="359"/>
      <c r="AK105" s="358"/>
      <c r="AL105" s="359"/>
      <c r="AM105" s="358"/>
      <c r="AN105" s="359"/>
      <c r="AO105" s="358"/>
      <c r="AP105" s="359"/>
      <c r="AQ105" s="358"/>
      <c r="AR105" s="359"/>
      <c r="AS105" s="358"/>
      <c r="AT105" s="359"/>
      <c r="AU105" s="358"/>
      <c r="AV105" s="359"/>
      <c r="AW105" s="358"/>
      <c r="AX105" s="359"/>
    </row>
    <row r="106" spans="1:50" ht="13.5" thickBot="1" x14ac:dyDescent="0.25">
      <c r="A106" s="233">
        <f>'All data'!A108</f>
        <v>333</v>
      </c>
      <c r="B106" s="178" t="s">
        <v>1285</v>
      </c>
      <c r="C106" s="360"/>
      <c r="D106" s="361"/>
      <c r="E106" s="360"/>
      <c r="F106" s="361"/>
      <c r="G106" s="360"/>
      <c r="H106" s="361"/>
      <c r="I106" s="360"/>
      <c r="J106" s="361"/>
      <c r="K106" s="360"/>
      <c r="L106" s="361"/>
      <c r="M106" s="360"/>
      <c r="N106" s="361"/>
      <c r="O106" s="360"/>
      <c r="P106" s="361"/>
      <c r="Q106" s="360"/>
      <c r="R106" s="361"/>
      <c r="S106" s="360"/>
      <c r="T106" s="361"/>
      <c r="U106" s="360"/>
      <c r="V106" s="361"/>
      <c r="W106" s="360"/>
      <c r="X106" s="361"/>
      <c r="Y106" s="360"/>
      <c r="Z106" s="361"/>
      <c r="AA106" s="360"/>
      <c r="AB106" s="361"/>
      <c r="AC106" s="360"/>
      <c r="AD106" s="361"/>
      <c r="AE106" s="360"/>
      <c r="AF106" s="361"/>
      <c r="AG106" s="360"/>
      <c r="AH106" s="361"/>
      <c r="AI106" s="360"/>
      <c r="AJ106" s="361"/>
      <c r="AK106" s="360"/>
      <c r="AL106" s="361"/>
      <c r="AM106" s="360"/>
      <c r="AN106" s="361"/>
      <c r="AO106" s="360"/>
      <c r="AP106" s="361"/>
      <c r="AQ106" s="360"/>
      <c r="AR106" s="361"/>
      <c r="AS106" s="360"/>
      <c r="AT106" s="361"/>
      <c r="AU106" s="360"/>
      <c r="AV106" s="361"/>
      <c r="AW106" s="360"/>
      <c r="AX106" s="361"/>
    </row>
    <row r="108" spans="1:50" x14ac:dyDescent="0.2">
      <c r="A108" s="72" t="s">
        <v>182</v>
      </c>
    </row>
    <row r="109" spans="1:50" x14ac:dyDescent="0.2">
      <c r="A109" s="72" t="s">
        <v>183</v>
      </c>
    </row>
  </sheetData>
  <mergeCells count="24">
    <mergeCell ref="M3:N3"/>
    <mergeCell ref="C3:D3"/>
    <mergeCell ref="E3:F3"/>
    <mergeCell ref="G3:H3"/>
    <mergeCell ref="I3:J3"/>
    <mergeCell ref="K3:L3"/>
    <mergeCell ref="AE3:AF3"/>
    <mergeCell ref="AC3:AD3"/>
    <mergeCell ref="O3:P3"/>
    <mergeCell ref="Q3:R3"/>
    <mergeCell ref="S3:T3"/>
    <mergeCell ref="U3:V3"/>
    <mergeCell ref="AA3:AB3"/>
    <mergeCell ref="W3:X3"/>
    <mergeCell ref="Y3:Z3"/>
    <mergeCell ref="AQ3:AR3"/>
    <mergeCell ref="AS3:AT3"/>
    <mergeCell ref="AU3:AV3"/>
    <mergeCell ref="AW3:AX3"/>
    <mergeCell ref="AG3:AH3"/>
    <mergeCell ref="AI3:AJ3"/>
    <mergeCell ref="AK3:AL3"/>
    <mergeCell ref="AM3:AN3"/>
    <mergeCell ref="AO3:AP3"/>
  </mergeCells>
  <hyperlinks>
    <hyperlink ref="H2" r:id="rId1"/>
  </hyperlink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3"/>
  <sheetViews>
    <sheetView workbookViewId="0">
      <selection activeCell="J40" sqref="J40"/>
    </sheetView>
  </sheetViews>
  <sheetFormatPr defaultRowHeight="12.75" x14ac:dyDescent="0.2"/>
  <cols>
    <col min="1" max="1" width="9.140625" style="12"/>
    <col min="2" max="2" width="10" customWidth="1"/>
    <col min="3" max="3" width="12.85546875" style="72" customWidth="1"/>
    <col min="5" max="5" width="21.85546875" customWidth="1"/>
    <col min="6" max="6" width="11.85546875" bestFit="1" customWidth="1"/>
  </cols>
  <sheetData>
    <row r="3" spans="1:6" x14ac:dyDescent="0.2">
      <c r="A3" s="97"/>
      <c r="B3" s="218"/>
      <c r="C3" s="219"/>
      <c r="D3" s="74"/>
      <c r="E3" s="74"/>
      <c r="F3" s="222"/>
    </row>
    <row r="4" spans="1:6" ht="12.75" customHeight="1" x14ac:dyDescent="0.2">
      <c r="A4" s="97"/>
      <c r="B4" s="218"/>
      <c r="C4" s="220"/>
      <c r="D4" s="74"/>
      <c r="E4" s="74"/>
      <c r="F4" s="74"/>
    </row>
    <row r="5" spans="1:6" ht="12.75" customHeight="1" x14ac:dyDescent="0.2">
      <c r="A5" s="97"/>
      <c r="B5" s="218"/>
      <c r="C5" s="220"/>
      <c r="D5" s="74"/>
      <c r="E5" s="74"/>
      <c r="F5" s="74"/>
    </row>
    <row r="6" spans="1:6" ht="12.75" customHeight="1" x14ac:dyDescent="0.2">
      <c r="A6" s="97"/>
      <c r="B6" s="223"/>
      <c r="C6" s="224"/>
      <c r="D6" s="221"/>
      <c r="E6" s="221"/>
      <c r="F6" s="221"/>
    </row>
    <row r="7" spans="1:6" ht="12.75" customHeight="1" x14ac:dyDescent="0.2">
      <c r="A7" s="97"/>
      <c r="B7" s="218"/>
      <c r="C7" s="220"/>
      <c r="D7" s="74"/>
      <c r="E7" s="74"/>
      <c r="F7" s="74"/>
    </row>
    <row r="8" spans="1:6" ht="12.75" customHeight="1" x14ac:dyDescent="0.2">
      <c r="A8" s="229"/>
      <c r="B8" s="223"/>
      <c r="C8" s="224"/>
      <c r="D8" s="221"/>
      <c r="E8" s="221"/>
      <c r="F8" s="221"/>
    </row>
    <row r="9" spans="1:6" ht="12.75" customHeight="1" x14ac:dyDescent="0.2">
      <c r="A9" s="97"/>
      <c r="B9" s="218"/>
      <c r="C9" s="220"/>
      <c r="D9" s="74"/>
      <c r="E9" s="74"/>
      <c r="F9" s="74"/>
    </row>
    <row r="10" spans="1:6" ht="12.75" customHeight="1" x14ac:dyDescent="0.2">
      <c r="A10" s="97"/>
      <c r="B10" s="223"/>
      <c r="C10" s="224"/>
      <c r="D10" s="221"/>
      <c r="E10" s="221"/>
      <c r="F10" s="221"/>
    </row>
    <row r="11" spans="1:6" ht="12.75" customHeight="1" x14ac:dyDescent="0.2">
      <c r="A11" s="229"/>
      <c r="B11" s="223"/>
      <c r="C11" s="224"/>
      <c r="D11" s="221"/>
      <c r="E11" s="221"/>
      <c r="F11" s="221"/>
    </row>
    <row r="12" spans="1:6" ht="12.75" customHeight="1" x14ac:dyDescent="0.2">
      <c r="A12" s="97"/>
      <c r="B12" s="218"/>
      <c r="C12" s="220"/>
      <c r="D12" s="74"/>
      <c r="E12" s="74"/>
      <c r="F12" s="74"/>
    </row>
    <row r="13" spans="1:6" ht="12.75" customHeight="1" x14ac:dyDescent="0.2">
      <c r="A13" s="97"/>
      <c r="B13" s="218"/>
      <c r="C13" s="220"/>
      <c r="D13" s="74"/>
      <c r="E13" s="74"/>
      <c r="F13" s="74"/>
    </row>
    <row r="14" spans="1:6" ht="12.75" customHeight="1" x14ac:dyDescent="0.2">
      <c r="A14" s="229"/>
      <c r="B14" s="223"/>
      <c r="C14" s="224"/>
      <c r="D14" s="221"/>
      <c r="E14" s="221"/>
      <c r="F14" s="221"/>
    </row>
    <row r="15" spans="1:6" ht="12.75" customHeight="1" x14ac:dyDescent="0.2">
      <c r="A15" s="229"/>
      <c r="B15" s="223"/>
      <c r="C15" s="224"/>
      <c r="D15" s="221"/>
      <c r="E15" s="221"/>
      <c r="F15" s="221"/>
    </row>
    <row r="16" spans="1:6" ht="12.75" customHeight="1" x14ac:dyDescent="0.2">
      <c r="A16" s="97"/>
      <c r="B16" s="218"/>
      <c r="C16" s="220"/>
      <c r="D16" s="74"/>
      <c r="E16" s="74"/>
      <c r="F16" s="74"/>
    </row>
    <row r="17" spans="1:6" x14ac:dyDescent="0.2">
      <c r="A17" s="97"/>
      <c r="B17" s="218"/>
      <c r="C17" s="220"/>
      <c r="D17" s="74"/>
      <c r="E17" s="218"/>
      <c r="F17" s="74"/>
    </row>
    <row r="18" spans="1:6" ht="12.75" customHeight="1" x14ac:dyDescent="0.2">
      <c r="A18" s="229"/>
      <c r="B18" s="223"/>
      <c r="C18" s="224"/>
      <c r="D18" s="221"/>
      <c r="E18" s="221"/>
      <c r="F18" s="221"/>
    </row>
    <row r="19" spans="1:6" ht="12.75" customHeight="1" x14ac:dyDescent="0.2">
      <c r="A19" s="229"/>
      <c r="B19" s="223"/>
      <c r="C19" s="224"/>
      <c r="D19" s="221"/>
      <c r="E19" s="221"/>
      <c r="F19" s="221"/>
    </row>
    <row r="20" spans="1:6" ht="12.75" customHeight="1" x14ac:dyDescent="0.2">
      <c r="A20" s="229"/>
      <c r="B20" s="223"/>
      <c r="C20" s="224"/>
      <c r="D20" s="221"/>
      <c r="E20" s="221"/>
      <c r="F20" s="221"/>
    </row>
    <row r="21" spans="1:6" ht="12.75" customHeight="1" x14ac:dyDescent="0.2">
      <c r="A21" s="229"/>
      <c r="B21" s="223"/>
      <c r="C21" s="224"/>
      <c r="D21" s="221"/>
      <c r="E21" s="221"/>
      <c r="F21" s="221"/>
    </row>
    <row r="22" spans="1:6" ht="12.75" customHeight="1" x14ac:dyDescent="0.2">
      <c r="A22" s="97"/>
      <c r="B22" s="218"/>
      <c r="C22" s="220"/>
      <c r="D22" s="74"/>
      <c r="E22" s="74"/>
      <c r="F22" s="74"/>
    </row>
    <row r="23" spans="1:6" ht="12.75" customHeight="1" x14ac:dyDescent="0.2">
      <c r="A23" s="229"/>
      <c r="B23" s="223"/>
      <c r="C23" s="224"/>
      <c r="D23" s="221"/>
      <c r="E23" s="221"/>
      <c r="F23" s="221"/>
    </row>
    <row r="24" spans="1:6" ht="12.75" customHeight="1" x14ac:dyDescent="0.2">
      <c r="A24" s="97"/>
      <c r="B24" s="218"/>
      <c r="C24" s="220"/>
      <c r="D24" s="74"/>
      <c r="E24" s="74"/>
      <c r="F24" s="74"/>
    </row>
    <row r="25" spans="1:6" ht="12.75" customHeight="1" x14ac:dyDescent="0.2">
      <c r="A25" s="97"/>
      <c r="B25" s="218"/>
      <c r="C25" s="220"/>
      <c r="D25" s="74"/>
      <c r="E25" s="74"/>
      <c r="F25" s="74"/>
    </row>
    <row r="26" spans="1:6" ht="12.75" customHeight="1" x14ac:dyDescent="0.2">
      <c r="A26" s="97"/>
      <c r="B26" s="218"/>
      <c r="C26" s="220"/>
      <c r="D26" s="74"/>
      <c r="E26" s="74"/>
      <c r="F26" s="74"/>
    </row>
    <row r="27" spans="1:6" ht="12.75" customHeight="1" x14ac:dyDescent="0.2">
      <c r="A27" s="229"/>
      <c r="B27" s="223"/>
      <c r="C27" s="224"/>
      <c r="D27" s="221"/>
      <c r="E27" s="221"/>
      <c r="F27" s="221"/>
    </row>
    <row r="28" spans="1:6" ht="12.75" customHeight="1" x14ac:dyDescent="0.2">
      <c r="A28" s="229"/>
      <c r="B28" s="223"/>
      <c r="C28" s="224"/>
      <c r="D28" s="221"/>
      <c r="E28" s="221"/>
      <c r="F28" s="221"/>
    </row>
    <row r="29" spans="1:6" ht="12.75" customHeight="1" x14ac:dyDescent="0.2">
      <c r="A29" s="229"/>
      <c r="B29" s="223"/>
      <c r="C29" s="224"/>
      <c r="D29" s="221"/>
      <c r="E29" s="221"/>
      <c r="F29" s="221"/>
    </row>
    <row r="30" spans="1:6" ht="12.75" customHeight="1" x14ac:dyDescent="0.2">
      <c r="A30" s="229"/>
      <c r="B30" s="223"/>
      <c r="C30" s="224"/>
      <c r="D30" s="221"/>
      <c r="E30" s="221"/>
      <c r="F30" s="221"/>
    </row>
    <row r="31" spans="1:6" ht="12.75" customHeight="1" x14ac:dyDescent="0.2">
      <c r="A31" s="97"/>
      <c r="B31" s="218"/>
      <c r="C31" s="220"/>
      <c r="D31" s="74"/>
      <c r="E31" s="74"/>
      <c r="F31" s="74"/>
    </row>
    <row r="32" spans="1:6" ht="12.75" customHeight="1" x14ac:dyDescent="0.2">
      <c r="A32" s="97"/>
      <c r="B32" s="218"/>
      <c r="C32" s="220"/>
      <c r="D32" s="74"/>
      <c r="E32" s="74"/>
      <c r="F32" s="74"/>
    </row>
    <row r="33" spans="1:6" ht="12.75" customHeight="1" x14ac:dyDescent="0.2">
      <c r="A33" s="229"/>
      <c r="B33" s="223"/>
      <c r="C33" s="224"/>
      <c r="D33" s="221"/>
      <c r="E33" s="221"/>
      <c r="F33" s="221"/>
    </row>
    <row r="34" spans="1:6" ht="12.75" customHeight="1" x14ac:dyDescent="0.2">
      <c r="A34" s="229"/>
      <c r="B34" s="223"/>
      <c r="C34" s="224"/>
      <c r="D34" s="221"/>
      <c r="E34" s="221"/>
      <c r="F34" s="221"/>
    </row>
    <row r="35" spans="1:6" ht="12.75" customHeight="1" x14ac:dyDescent="0.2">
      <c r="A35" s="229"/>
      <c r="B35" s="223"/>
      <c r="C35" s="224"/>
      <c r="D35" s="221"/>
      <c r="E35" s="221"/>
      <c r="F35" s="221"/>
    </row>
    <row r="36" spans="1:6" ht="12.75" customHeight="1" x14ac:dyDescent="0.2">
      <c r="A36" s="97"/>
      <c r="B36" s="218"/>
      <c r="C36" s="220"/>
      <c r="D36" s="74"/>
      <c r="E36" s="74"/>
      <c r="F36" s="74"/>
    </row>
    <row r="37" spans="1:6" ht="12.75" customHeight="1" x14ac:dyDescent="0.2">
      <c r="A37" s="97"/>
      <c r="B37" s="218"/>
      <c r="C37" s="220"/>
      <c r="D37" s="74"/>
      <c r="E37" s="74"/>
      <c r="F37" s="74"/>
    </row>
    <row r="38" spans="1:6" ht="12.75" customHeight="1" x14ac:dyDescent="0.2">
      <c r="A38" s="97"/>
      <c r="B38" s="218"/>
      <c r="C38" s="220"/>
      <c r="D38" s="74"/>
      <c r="E38" s="74"/>
      <c r="F38" s="74"/>
    </row>
    <row r="39" spans="1:6" ht="12.75" customHeight="1" x14ac:dyDescent="0.2">
      <c r="A39" s="97"/>
      <c r="B39" s="218"/>
      <c r="C39" s="220"/>
      <c r="D39" s="74"/>
      <c r="E39" s="74"/>
      <c r="F39" s="74"/>
    </row>
    <row r="40" spans="1:6" ht="12.75" customHeight="1" x14ac:dyDescent="0.2">
      <c r="A40" s="97"/>
      <c r="B40" s="218"/>
      <c r="C40" s="220"/>
      <c r="D40" s="74"/>
      <c r="E40" s="74"/>
      <c r="F40" s="74"/>
    </row>
    <row r="41" spans="1:6" ht="12.75" customHeight="1" x14ac:dyDescent="0.2">
      <c r="A41" s="97"/>
      <c r="B41" s="218"/>
      <c r="C41" s="220"/>
      <c r="D41" s="74"/>
      <c r="E41" s="74"/>
      <c r="F41" s="74"/>
    </row>
    <row r="42" spans="1:6" ht="12.75" customHeight="1" x14ac:dyDescent="0.2">
      <c r="A42" s="97"/>
      <c r="B42" s="218"/>
      <c r="C42" s="220"/>
      <c r="D42" s="74"/>
      <c r="E42" s="74"/>
      <c r="F42" s="74"/>
    </row>
    <row r="43" spans="1:6" ht="12.75" customHeight="1" x14ac:dyDescent="0.2">
      <c r="A43" s="97"/>
      <c r="B43" s="218"/>
      <c r="C43" s="220"/>
      <c r="D43" s="74"/>
      <c r="E43" s="74"/>
      <c r="F43" s="74"/>
    </row>
    <row r="44" spans="1:6" ht="12.75" customHeight="1" x14ac:dyDescent="0.2">
      <c r="A44" s="97"/>
      <c r="B44" s="218"/>
      <c r="C44" s="220"/>
      <c r="D44" s="74"/>
      <c r="E44" s="74"/>
      <c r="F44" s="74"/>
    </row>
    <row r="45" spans="1:6" ht="12.75" customHeight="1" x14ac:dyDescent="0.2">
      <c r="A45" s="97"/>
      <c r="B45" s="218"/>
      <c r="C45" s="220"/>
      <c r="D45" s="74"/>
      <c r="E45" s="74"/>
      <c r="F45" s="74"/>
    </row>
    <row r="46" spans="1:6" ht="12.75" customHeight="1" x14ac:dyDescent="0.2">
      <c r="A46" s="97"/>
      <c r="B46" s="218"/>
      <c r="C46" s="220"/>
      <c r="D46" s="74"/>
      <c r="E46" s="74"/>
      <c r="F46" s="74"/>
    </row>
    <row r="47" spans="1:6" ht="12.75" customHeight="1" x14ac:dyDescent="0.2">
      <c r="A47" s="97"/>
      <c r="B47" s="218"/>
      <c r="C47" s="220"/>
      <c r="D47" s="74"/>
      <c r="E47" s="74"/>
      <c r="F47" s="74"/>
    </row>
    <row r="48" spans="1:6" ht="12.75" customHeight="1" x14ac:dyDescent="0.2">
      <c r="A48" s="97"/>
      <c r="B48" s="218"/>
      <c r="C48" s="220"/>
      <c r="D48" s="74"/>
      <c r="E48" s="74"/>
      <c r="F48" s="74"/>
    </row>
    <row r="49" spans="1:6" ht="12.75" customHeight="1" x14ac:dyDescent="0.2">
      <c r="A49" s="97"/>
      <c r="B49" s="218"/>
      <c r="C49" s="220"/>
      <c r="D49" s="74"/>
      <c r="E49" s="74"/>
      <c r="F49" s="74"/>
    </row>
    <row r="50" spans="1:6" ht="12.75" customHeight="1" x14ac:dyDescent="0.2">
      <c r="A50" s="229"/>
      <c r="B50" s="223"/>
      <c r="C50" s="224"/>
      <c r="D50" s="221"/>
      <c r="E50" s="221"/>
      <c r="F50" s="221"/>
    </row>
    <row r="51" spans="1:6" ht="12.75" customHeight="1" x14ac:dyDescent="0.2">
      <c r="A51" s="97"/>
      <c r="B51" s="218"/>
      <c r="C51" s="220"/>
      <c r="D51" s="74"/>
      <c r="E51" s="74"/>
      <c r="F51" s="74"/>
    </row>
    <row r="52" spans="1:6" ht="12.75" customHeight="1" x14ac:dyDescent="0.2">
      <c r="A52" s="97"/>
      <c r="B52" s="218"/>
      <c r="C52" s="220"/>
      <c r="D52" s="74"/>
      <c r="E52" s="74"/>
      <c r="F52" s="74"/>
    </row>
    <row r="53" spans="1:6" ht="12.75" customHeight="1" x14ac:dyDescent="0.2">
      <c r="A53" s="97"/>
      <c r="B53" s="218"/>
      <c r="C53" s="220"/>
      <c r="D53" s="74"/>
      <c r="E53" s="74"/>
      <c r="F53" s="74"/>
    </row>
    <row r="54" spans="1:6" ht="12.75" customHeight="1" x14ac:dyDescent="0.2">
      <c r="A54" s="97"/>
      <c r="B54" s="218"/>
      <c r="C54" s="220"/>
      <c r="D54" s="74"/>
      <c r="E54" s="74"/>
      <c r="F54" s="74"/>
    </row>
    <row r="55" spans="1:6" ht="12.75" customHeight="1" x14ac:dyDescent="0.2">
      <c r="A55" s="97"/>
      <c r="B55" s="218"/>
      <c r="C55" s="220"/>
      <c r="D55" s="74"/>
      <c r="E55" s="74"/>
      <c r="F55" s="74"/>
    </row>
    <row r="56" spans="1:6" ht="12.75" customHeight="1" x14ac:dyDescent="0.2">
      <c r="A56" s="97"/>
      <c r="B56" s="218"/>
      <c r="C56" s="220"/>
      <c r="D56" s="74"/>
      <c r="E56" s="74"/>
      <c r="F56" s="74"/>
    </row>
    <row r="57" spans="1:6" ht="12.75" customHeight="1" x14ac:dyDescent="0.2">
      <c r="A57" s="97"/>
      <c r="B57" s="218"/>
      <c r="C57" s="220"/>
      <c r="D57" s="74"/>
      <c r="E57" s="74"/>
      <c r="F57" s="74"/>
    </row>
    <row r="58" spans="1:6" ht="12.75" customHeight="1" x14ac:dyDescent="0.2">
      <c r="A58" s="97"/>
      <c r="B58" s="218"/>
      <c r="C58" s="220"/>
      <c r="D58" s="74"/>
      <c r="E58" s="74"/>
      <c r="F58" s="74"/>
    </row>
    <row r="59" spans="1:6" ht="12.75" customHeight="1" x14ac:dyDescent="0.2">
      <c r="A59" s="97"/>
      <c r="B59" s="218"/>
      <c r="C59" s="220"/>
      <c r="D59" s="74"/>
      <c r="E59" s="74"/>
      <c r="F59" s="74"/>
    </row>
    <row r="60" spans="1:6" ht="12.75" customHeight="1" x14ac:dyDescent="0.2">
      <c r="A60" s="97"/>
      <c r="B60" s="218"/>
      <c r="C60" s="220"/>
      <c r="D60" s="74"/>
      <c r="E60" s="74"/>
      <c r="F60" s="74"/>
    </row>
    <row r="61" spans="1:6" ht="12.75" customHeight="1" x14ac:dyDescent="0.2">
      <c r="A61" s="97"/>
      <c r="B61" s="218"/>
      <c r="C61" s="220"/>
      <c r="D61" s="74"/>
      <c r="E61" s="74"/>
      <c r="F61" s="74"/>
    </row>
    <row r="62" spans="1:6" ht="12.75" customHeight="1" x14ac:dyDescent="0.2">
      <c r="A62" s="97"/>
      <c r="B62" s="218"/>
      <c r="C62" s="220"/>
      <c r="D62" s="74"/>
      <c r="E62" s="74"/>
      <c r="F62" s="74"/>
    </row>
    <row r="63" spans="1:6" ht="12.75" customHeight="1" x14ac:dyDescent="0.2">
      <c r="A63" s="97"/>
      <c r="B63" s="218"/>
      <c r="C63" s="220"/>
      <c r="D63" s="74"/>
      <c r="E63" s="74"/>
      <c r="F63" s="74"/>
    </row>
    <row r="64" spans="1:6" ht="12.75" customHeight="1" x14ac:dyDescent="0.2">
      <c r="A64" s="97"/>
      <c r="B64" s="218"/>
      <c r="C64" s="220"/>
      <c r="D64" s="74"/>
      <c r="E64" s="74"/>
      <c r="F64" s="74"/>
    </row>
    <row r="65" spans="1:6" ht="12.75" customHeight="1" x14ac:dyDescent="0.2">
      <c r="A65" s="97"/>
      <c r="B65" s="218"/>
      <c r="C65" s="220"/>
      <c r="D65" s="74"/>
      <c r="E65" s="74"/>
      <c r="F65" s="74"/>
    </row>
    <row r="66" spans="1:6" ht="12.75" customHeight="1" x14ac:dyDescent="0.2">
      <c r="A66" s="97"/>
      <c r="B66" s="218"/>
      <c r="C66" s="220"/>
      <c r="D66" s="74"/>
      <c r="E66" s="74"/>
      <c r="F66" s="74"/>
    </row>
    <row r="67" spans="1:6" ht="12.75" customHeight="1" x14ac:dyDescent="0.2">
      <c r="A67" s="97"/>
      <c r="B67" s="218"/>
      <c r="C67" s="220"/>
      <c r="D67" s="74"/>
      <c r="E67" s="74"/>
      <c r="F67" s="74"/>
    </row>
    <row r="68" spans="1:6" ht="12.75" customHeight="1" x14ac:dyDescent="0.2">
      <c r="A68" s="229"/>
      <c r="B68" s="223"/>
      <c r="C68" s="224"/>
      <c r="D68" s="221"/>
      <c r="E68" s="221"/>
      <c r="F68" s="221"/>
    </row>
    <row r="69" spans="1:6" ht="12.75" customHeight="1" x14ac:dyDescent="0.2">
      <c r="A69" s="97"/>
      <c r="B69" s="218"/>
      <c r="C69" s="220"/>
      <c r="D69" s="74"/>
      <c r="E69" s="74"/>
      <c r="F69" s="74"/>
    </row>
    <row r="70" spans="1:6" ht="12.75" customHeight="1" x14ac:dyDescent="0.2">
      <c r="A70" s="229"/>
      <c r="B70" s="223"/>
      <c r="C70" s="224"/>
      <c r="D70" s="221"/>
      <c r="E70" s="221"/>
      <c r="F70" s="221"/>
    </row>
    <row r="71" spans="1:6" ht="12.75" customHeight="1" x14ac:dyDescent="0.2">
      <c r="A71" s="97"/>
      <c r="B71" s="218"/>
      <c r="C71" s="220"/>
      <c r="D71" s="74"/>
      <c r="E71" s="74"/>
      <c r="F71" s="74"/>
    </row>
    <row r="72" spans="1:6" ht="12.75" customHeight="1" x14ac:dyDescent="0.2">
      <c r="A72" s="229"/>
      <c r="B72" s="223"/>
      <c r="C72" s="224"/>
      <c r="D72" s="221"/>
      <c r="E72" s="221"/>
      <c r="F72" s="221"/>
    </row>
    <row r="73" spans="1:6" ht="12.75" customHeight="1" x14ac:dyDescent="0.2">
      <c r="A73" s="97"/>
      <c r="B73" s="218"/>
      <c r="C73" s="220"/>
      <c r="D73" s="74"/>
      <c r="E73" s="74"/>
      <c r="F73" s="74"/>
    </row>
    <row r="74" spans="1:6" ht="12.75" customHeight="1" x14ac:dyDescent="0.2">
      <c r="A74" s="97"/>
      <c r="B74" s="218"/>
      <c r="C74" s="220"/>
      <c r="D74" s="74"/>
      <c r="E74" s="74"/>
      <c r="F74" s="74"/>
    </row>
    <row r="75" spans="1:6" ht="12.75" customHeight="1" x14ac:dyDescent="0.2">
      <c r="A75" s="97"/>
      <c r="B75" s="218"/>
      <c r="C75" s="220"/>
      <c r="D75" s="74"/>
      <c r="E75" s="74"/>
      <c r="F75" s="74"/>
    </row>
    <row r="76" spans="1:6" ht="12.75" customHeight="1" x14ac:dyDescent="0.2">
      <c r="A76" s="229"/>
      <c r="B76" s="223"/>
      <c r="C76" s="224"/>
      <c r="D76" s="221"/>
      <c r="E76" s="221"/>
      <c r="F76" s="221"/>
    </row>
    <row r="77" spans="1:6" ht="12.75" customHeight="1" x14ac:dyDescent="0.2">
      <c r="A77" s="97"/>
      <c r="B77" s="218"/>
      <c r="C77" s="220"/>
      <c r="D77" s="74"/>
      <c r="E77" s="74"/>
      <c r="F77" s="74"/>
    </row>
    <row r="78" spans="1:6" ht="12.75" customHeight="1" x14ac:dyDescent="0.2">
      <c r="A78" s="97"/>
      <c r="B78" s="218"/>
      <c r="C78" s="220"/>
      <c r="D78" s="74"/>
      <c r="E78" s="74"/>
      <c r="F78" s="74"/>
    </row>
    <row r="79" spans="1:6" ht="12.75" customHeight="1" x14ac:dyDescent="0.2">
      <c r="A79" s="97"/>
      <c r="B79" s="218"/>
      <c r="C79" s="220"/>
      <c r="D79" s="74"/>
      <c r="E79" s="74"/>
      <c r="F79" s="74"/>
    </row>
    <row r="80" spans="1:6" ht="12.75" customHeight="1" x14ac:dyDescent="0.2">
      <c r="A80" s="230"/>
      <c r="B80" s="226"/>
      <c r="C80" s="228"/>
      <c r="D80" s="225"/>
      <c r="E80" s="225"/>
      <c r="F80" s="225"/>
    </row>
    <row r="81" spans="1:6" ht="12.75" customHeight="1" x14ac:dyDescent="0.2">
      <c r="A81" s="97"/>
      <c r="B81" s="218"/>
      <c r="C81" s="220"/>
      <c r="D81" s="74"/>
      <c r="E81" s="74"/>
      <c r="F81" s="74"/>
    </row>
    <row r="82" spans="1:6" ht="12.75" customHeight="1" x14ac:dyDescent="0.2">
      <c r="A82" s="230"/>
      <c r="B82" s="226"/>
      <c r="C82" s="227"/>
      <c r="D82" s="225"/>
      <c r="E82" s="225"/>
      <c r="F82" s="225"/>
    </row>
    <row r="83" spans="1:6" ht="12.75" customHeight="1" x14ac:dyDescent="0.2">
      <c r="A83" s="230"/>
      <c r="B83" s="226"/>
      <c r="C83" s="227"/>
      <c r="D83" s="225"/>
      <c r="E83" s="225"/>
      <c r="F83" s="225"/>
    </row>
    <row r="84" spans="1:6" ht="12.75" customHeight="1" x14ac:dyDescent="0.2">
      <c r="A84" s="97"/>
      <c r="B84" s="218"/>
      <c r="C84" s="220"/>
      <c r="D84" s="74"/>
      <c r="E84" s="74"/>
      <c r="F84" s="74"/>
    </row>
    <row r="85" spans="1:6" ht="12.75" customHeight="1" x14ac:dyDescent="0.2">
      <c r="A85" s="97"/>
      <c r="B85" s="218"/>
      <c r="C85" s="220"/>
      <c r="D85" s="74"/>
      <c r="E85" s="74"/>
      <c r="F85" s="74"/>
    </row>
    <row r="86" spans="1:6" ht="12.75" customHeight="1" x14ac:dyDescent="0.2">
      <c r="A86" s="97"/>
      <c r="B86" s="218"/>
      <c r="C86" s="220"/>
      <c r="D86" s="74"/>
      <c r="E86" s="74"/>
      <c r="F86" s="74"/>
    </row>
    <row r="87" spans="1:6" ht="12.75" customHeight="1" x14ac:dyDescent="0.2">
      <c r="A87" s="97"/>
      <c r="B87" s="218"/>
      <c r="C87" s="219"/>
      <c r="D87" s="74"/>
      <c r="E87" s="74"/>
      <c r="F87" s="74"/>
    </row>
    <row r="88" spans="1:6" ht="12.75" customHeight="1" x14ac:dyDescent="0.2">
      <c r="A88" s="97"/>
      <c r="B88" s="218"/>
      <c r="C88" s="219"/>
      <c r="D88" s="74"/>
      <c r="E88" s="74"/>
      <c r="F88" s="74"/>
    </row>
    <row r="89" spans="1:6" ht="12.75" customHeight="1" x14ac:dyDescent="0.2">
      <c r="A89" s="97"/>
      <c r="B89" s="218"/>
      <c r="C89" s="219"/>
      <c r="D89" s="74"/>
      <c r="E89" s="74"/>
      <c r="F89" s="74"/>
    </row>
    <row r="90" spans="1:6" ht="12.75" customHeight="1" x14ac:dyDescent="0.2">
      <c r="A90" s="97"/>
      <c r="B90" s="218"/>
      <c r="C90" s="219"/>
      <c r="D90" s="74"/>
      <c r="E90" s="74"/>
      <c r="F90" s="74"/>
    </row>
    <row r="91" spans="1:6" ht="12.75" customHeight="1" x14ac:dyDescent="0.2">
      <c r="A91" s="97"/>
      <c r="B91" s="218"/>
      <c r="C91" s="219"/>
      <c r="D91" s="74"/>
      <c r="E91" s="74"/>
      <c r="F91" s="74"/>
    </row>
    <row r="92" spans="1:6" ht="12.75" customHeight="1" x14ac:dyDescent="0.2">
      <c r="A92" s="97"/>
      <c r="B92" s="218"/>
      <c r="C92" s="219"/>
      <c r="D92" s="74"/>
      <c r="E92" s="74"/>
      <c r="F92" s="74"/>
    </row>
    <row r="93" spans="1:6" ht="12.75" customHeight="1" x14ac:dyDescent="0.2">
      <c r="A93" s="97"/>
      <c r="B93" s="218"/>
      <c r="C93" s="219"/>
      <c r="D93" s="74"/>
      <c r="E93" s="74"/>
      <c r="F93" s="74"/>
    </row>
    <row r="94" spans="1:6" ht="12.75" customHeight="1" x14ac:dyDescent="0.2">
      <c r="A94" s="97"/>
      <c r="B94" s="218"/>
      <c r="C94" s="219"/>
      <c r="D94" s="74"/>
      <c r="E94" s="74"/>
      <c r="F94" s="74"/>
    </row>
    <row r="95" spans="1:6" ht="12.75" customHeight="1" x14ac:dyDescent="0.2">
      <c r="A95" s="97"/>
      <c r="B95" s="218"/>
      <c r="C95" s="219"/>
      <c r="D95" s="74"/>
      <c r="E95" s="74"/>
      <c r="F95" s="251"/>
    </row>
    <row r="96" spans="1:6" ht="12.75" customHeight="1" x14ac:dyDescent="0.2">
      <c r="A96" s="233"/>
      <c r="B96" s="218"/>
      <c r="C96" s="267"/>
      <c r="D96" s="251"/>
      <c r="E96" s="251"/>
      <c r="F96" s="251"/>
    </row>
    <row r="97" spans="1:6" ht="12.75" customHeight="1" x14ac:dyDescent="0.2">
      <c r="A97" s="233"/>
      <c r="B97" s="218"/>
      <c r="C97" s="267"/>
      <c r="D97" s="251"/>
      <c r="E97" s="251"/>
      <c r="F97" s="251"/>
    </row>
    <row r="98" spans="1:6" ht="12.75" customHeight="1" x14ac:dyDescent="0.2">
      <c r="A98" s="233"/>
      <c r="B98" s="218"/>
      <c r="C98" s="267"/>
      <c r="D98" s="251"/>
      <c r="E98" s="251"/>
      <c r="F98" s="251"/>
    </row>
    <row r="99" spans="1:6" ht="12.75" customHeight="1" x14ac:dyDescent="0.2">
      <c r="A99" s="233"/>
      <c r="B99" s="218"/>
      <c r="C99" s="267"/>
      <c r="D99" s="251"/>
      <c r="E99" s="251"/>
      <c r="F99" s="251"/>
    </row>
    <row r="100" spans="1:6" ht="12.75" customHeight="1" x14ac:dyDescent="0.2">
      <c r="A100" s="233"/>
      <c r="B100" s="218"/>
      <c r="C100" s="269"/>
      <c r="D100" s="251"/>
      <c r="E100" s="251"/>
      <c r="F100" s="251"/>
    </row>
    <row r="101" spans="1:6" ht="12.75" customHeight="1" x14ac:dyDescent="0.2">
      <c r="A101" s="233"/>
      <c r="B101" s="218"/>
      <c r="C101" s="267"/>
      <c r="D101" s="251"/>
      <c r="E101" s="251"/>
      <c r="F101" s="251"/>
    </row>
    <row r="102" spans="1:6" x14ac:dyDescent="0.2">
      <c r="A102" s="233"/>
      <c r="B102" s="218"/>
      <c r="C102" s="267"/>
      <c r="D102" s="251"/>
      <c r="E102" s="251"/>
      <c r="F102" s="251"/>
    </row>
    <row r="103" spans="1:6" x14ac:dyDescent="0.2">
      <c r="A103" s="233"/>
      <c r="F103" s="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8"/>
  <sheetViews>
    <sheetView workbookViewId="0">
      <pane xSplit="1" topLeftCell="B1" activePane="topRight" state="frozen"/>
      <selection activeCell="A83" sqref="A83"/>
      <selection pane="topRight" activeCell="D73" sqref="D73"/>
    </sheetView>
  </sheetViews>
  <sheetFormatPr defaultRowHeight="12.75" x14ac:dyDescent="0.2"/>
  <cols>
    <col min="3" max="3" width="36" customWidth="1"/>
    <col min="4" max="4" width="26.5703125" customWidth="1"/>
    <col min="5" max="6" width="13.42578125" customWidth="1"/>
    <col min="7" max="7" width="12.28515625" customWidth="1"/>
    <col min="8" max="8" width="12.85546875" customWidth="1"/>
    <col min="9" max="11" width="10.28515625" customWidth="1"/>
    <col min="12" max="12" width="16.42578125" customWidth="1"/>
    <col min="13" max="13" width="16.28515625" customWidth="1"/>
    <col min="14" max="14" width="12.28515625" customWidth="1"/>
  </cols>
  <sheetData>
    <row r="1" spans="1:14" x14ac:dyDescent="0.2">
      <c r="A1" t="s">
        <v>1128</v>
      </c>
    </row>
    <row r="2" spans="1:14" ht="53.25" customHeight="1" x14ac:dyDescent="0.2">
      <c r="E2" s="232" t="str">
        <f>'All data'!G2</f>
        <v>Defined from RNAseq</v>
      </c>
      <c r="F2" s="232" t="str">
        <f>'All data'!H2</f>
        <v>Defined from Methylomics</v>
      </c>
      <c r="L2" s="404" t="s">
        <v>1261</v>
      </c>
      <c r="M2" s="405"/>
      <c r="N2" s="406"/>
    </row>
    <row r="3" spans="1:14" ht="40.5" customHeight="1" x14ac:dyDescent="0.2">
      <c r="A3" s="71" t="str">
        <f>'All data'!A3</f>
        <v>GBM</v>
      </c>
      <c r="B3" s="71" t="str">
        <f>'All data'!F3</f>
        <v>SEX</v>
      </c>
      <c r="C3" s="13" t="s">
        <v>82</v>
      </c>
      <c r="D3" s="13" t="s">
        <v>83</v>
      </c>
      <c r="E3" s="13" t="s">
        <v>84</v>
      </c>
      <c r="F3" s="13" t="s">
        <v>84</v>
      </c>
      <c r="G3" s="13" t="str">
        <f>'All data'!P3</f>
        <v>Days in Flank</v>
      </c>
      <c r="H3" s="13" t="str">
        <f>'All data'!Q3</f>
        <v>Growth in Brain</v>
      </c>
      <c r="I3" s="13" t="str">
        <f>'All data'!R3</f>
        <v>Days to Moribund IC</v>
      </c>
      <c r="J3" s="13" t="str">
        <f>'All data'!S3</f>
        <v>Median survival (Days)</v>
      </c>
      <c r="K3" s="13" t="str">
        <f>'All data'!T3</f>
        <v>Time to moribund range</v>
      </c>
      <c r="L3" s="13" t="str">
        <f>'All data'!V3</f>
        <v>Initial growth on matrigel/FBS media</v>
      </c>
      <c r="M3" s="13" t="str">
        <f>'All data'!W3</f>
        <v>Initial growth on laminin/stem cell media</v>
      </c>
      <c r="N3" s="13" t="str">
        <f>'All data'!X3</f>
        <v>Neurosphere formation</v>
      </c>
    </row>
    <row r="4" spans="1:14" x14ac:dyDescent="0.2">
      <c r="A4" s="9">
        <f>'All data'!A4</f>
        <v>3</v>
      </c>
      <c r="B4" s="75" t="str">
        <f>'All data'!F4</f>
        <v>F</v>
      </c>
      <c r="C4" s="75" t="str">
        <f>'All data'!E4</f>
        <v>GBM, IDH WT</v>
      </c>
      <c r="D4" s="75" t="str">
        <f>'All data'!D4</f>
        <v>Recurrence/progression</v>
      </c>
      <c r="E4" s="75" t="str">
        <f>'All data'!G4</f>
        <v>NA</v>
      </c>
      <c r="F4" s="233" t="str">
        <f>'All data'!H4</f>
        <v>NA</v>
      </c>
      <c r="G4" s="9">
        <f>'All data'!P4</f>
        <v>30</v>
      </c>
      <c r="H4" s="9" t="str">
        <f>'All data'!Q4</f>
        <v>Y</v>
      </c>
      <c r="I4" s="9">
        <f>'All data'!R4</f>
        <v>83</v>
      </c>
      <c r="J4" s="233">
        <f>'All data'!S4</f>
        <v>82</v>
      </c>
      <c r="K4" s="373" t="str">
        <f>'All data'!T4</f>
        <v>76-103</v>
      </c>
      <c r="L4" s="9">
        <f>'All data'!V4</f>
        <v>2</v>
      </c>
      <c r="M4" s="9">
        <f>'All data'!W4</f>
        <v>2</v>
      </c>
      <c r="N4" s="9" t="str">
        <f>'All data'!X4</f>
        <v>NA</v>
      </c>
    </row>
    <row r="5" spans="1:14" x14ac:dyDescent="0.2">
      <c r="A5" s="9">
        <f>'All data'!A5</f>
        <v>5</v>
      </c>
      <c r="B5" s="75" t="str">
        <f>'All data'!F5</f>
        <v>M</v>
      </c>
      <c r="C5" s="75" t="str">
        <f>'All data'!E5</f>
        <v>GBM, IDH WT</v>
      </c>
      <c r="D5" s="75" t="str">
        <f>'All data'!D5</f>
        <v>Primary</v>
      </c>
      <c r="E5" s="75" t="str">
        <f>'All data'!G5</f>
        <v>P</v>
      </c>
      <c r="F5" s="233" t="str">
        <f>'All data'!H5</f>
        <v>P</v>
      </c>
      <c r="G5" s="75">
        <f>'All data'!P5</f>
        <v>20</v>
      </c>
      <c r="H5" s="75" t="str">
        <f>'All data'!Q5</f>
        <v>Y</v>
      </c>
      <c r="I5" s="75">
        <f>'All data'!R5</f>
        <v>40</v>
      </c>
      <c r="J5" s="233">
        <f>'All data'!S5</f>
        <v>103</v>
      </c>
      <c r="K5" s="373" t="str">
        <f>'All data'!T5</f>
        <v>78-110</v>
      </c>
      <c r="L5" s="75">
        <f>'All data'!V5</f>
        <v>3</v>
      </c>
      <c r="M5" s="75">
        <f>'All data'!W5</f>
        <v>1</v>
      </c>
      <c r="N5" s="75" t="str">
        <f>'All data'!X5</f>
        <v>NA</v>
      </c>
    </row>
    <row r="6" spans="1:14" x14ac:dyDescent="0.2">
      <c r="A6" s="9">
        <f>'All data'!A6</f>
        <v>6</v>
      </c>
      <c r="B6" s="75" t="str">
        <f>'All data'!F6</f>
        <v>M</v>
      </c>
      <c r="C6" s="75" t="str">
        <f>'All data'!E6</f>
        <v>GBM, IDH WT</v>
      </c>
      <c r="D6" s="75" t="str">
        <f>'All data'!D6</f>
        <v>Primary</v>
      </c>
      <c r="E6" s="75" t="str">
        <f>'All data'!G6</f>
        <v>C</v>
      </c>
      <c r="F6" s="233" t="str">
        <f>'All data'!H6</f>
        <v>C</v>
      </c>
      <c r="G6" s="75">
        <f>'All data'!P6</f>
        <v>30</v>
      </c>
      <c r="H6" s="75" t="str">
        <f>'All data'!Q6</f>
        <v>Y</v>
      </c>
      <c r="I6" s="75">
        <f>'All data'!R6</f>
        <v>30</v>
      </c>
      <c r="J6" s="233">
        <f>'All data'!S6</f>
        <v>28</v>
      </c>
      <c r="K6" s="373" t="str">
        <f>'All data'!T6</f>
        <v>15-46</v>
      </c>
      <c r="L6" s="75">
        <f>'All data'!V6</f>
        <v>3</v>
      </c>
      <c r="M6" s="75">
        <f>'All data'!W6</f>
        <v>3</v>
      </c>
      <c r="N6" s="75">
        <f>'All data'!X6</f>
        <v>3</v>
      </c>
    </row>
    <row r="7" spans="1:14" x14ac:dyDescent="0.2">
      <c r="A7" s="9">
        <f>'All data'!A7</f>
        <v>8</v>
      </c>
      <c r="B7" s="75" t="str">
        <f>'All data'!F7</f>
        <v>F</v>
      </c>
      <c r="C7" s="75" t="str">
        <f>'All data'!E7</f>
        <v>GBM, IDH WT</v>
      </c>
      <c r="D7" s="75" t="str">
        <f>'All data'!D7</f>
        <v>Primary</v>
      </c>
      <c r="E7" s="75" t="str">
        <f>'All data'!G7</f>
        <v>NA</v>
      </c>
      <c r="F7" s="233" t="str">
        <f>'All data'!H7</f>
        <v>C</v>
      </c>
      <c r="G7" s="75">
        <f>'All data'!P7</f>
        <v>30</v>
      </c>
      <c r="H7" s="75" t="str">
        <f>'All data'!Q7</f>
        <v>Y</v>
      </c>
      <c r="I7" s="75">
        <f>'All data'!R7</f>
        <v>80</v>
      </c>
      <c r="J7" s="233">
        <f>'All data'!S7</f>
        <v>89</v>
      </c>
      <c r="K7" s="373" t="str">
        <f>'All data'!T7</f>
        <v>77-110+</v>
      </c>
      <c r="L7" s="75">
        <f>'All data'!V7</f>
        <v>3</v>
      </c>
      <c r="M7" s="75">
        <f>'All data'!W7</f>
        <v>3</v>
      </c>
      <c r="N7" s="75" t="str">
        <f>'All data'!X7</f>
        <v>NA</v>
      </c>
    </row>
    <row r="8" spans="1:14" x14ac:dyDescent="0.2">
      <c r="A8" s="9">
        <f>'All data'!A8</f>
        <v>9</v>
      </c>
      <c r="B8" s="75" t="str">
        <f>'All data'!F8</f>
        <v>F</v>
      </c>
      <c r="C8" s="75" t="str">
        <f>'All data'!E8</f>
        <v>GBM, IDH WT</v>
      </c>
      <c r="D8" s="75" t="str">
        <f>'All data'!D8</f>
        <v>Primary</v>
      </c>
      <c r="E8" s="75" t="str">
        <f>'All data'!G8</f>
        <v>NA</v>
      </c>
      <c r="F8" s="233" t="str">
        <f>'All data'!H8</f>
        <v>P</v>
      </c>
      <c r="G8" s="75">
        <f>'All data'!P8</f>
        <v>30</v>
      </c>
      <c r="H8" s="75" t="str">
        <f>'All data'!Q8</f>
        <v>Y</v>
      </c>
      <c r="I8" s="75">
        <f>'All data'!R8</f>
        <v>63</v>
      </c>
      <c r="J8" s="233">
        <f>'All data'!S8</f>
        <v>63</v>
      </c>
      <c r="K8" s="373" t="str">
        <f>'All data'!T8</f>
        <v>46-178</v>
      </c>
      <c r="L8" s="75">
        <f>'All data'!V8</f>
        <v>2</v>
      </c>
      <c r="M8" s="75">
        <v>3</v>
      </c>
      <c r="N8" s="75" t="str">
        <f>'All data'!X8</f>
        <v>NA</v>
      </c>
    </row>
    <row r="9" spans="1:14" x14ac:dyDescent="0.2">
      <c r="A9" s="9">
        <f>'All data'!A9</f>
        <v>10</v>
      </c>
      <c r="B9" s="75" t="str">
        <f>'All data'!F9</f>
        <v>M</v>
      </c>
      <c r="C9" s="75" t="str">
        <f>'All data'!E9</f>
        <v>GBM, IDH WT</v>
      </c>
      <c r="D9" s="75" t="str">
        <f>'All data'!D9</f>
        <v>Recurrence/progression</v>
      </c>
      <c r="E9" s="75" t="str">
        <f>'All data'!G9</f>
        <v>M</v>
      </c>
      <c r="F9" s="233" t="str">
        <f>'All data'!H9</f>
        <v>NA</v>
      </c>
      <c r="G9" s="75">
        <f>'All data'!P9</f>
        <v>30</v>
      </c>
      <c r="H9" s="75" t="str">
        <f>'All data'!Q9</f>
        <v>Y</v>
      </c>
      <c r="I9" s="75">
        <f>'All data'!R9</f>
        <v>40</v>
      </c>
      <c r="J9" s="233">
        <f>'All data'!S9</f>
        <v>26</v>
      </c>
      <c r="K9" s="373" t="str">
        <f>'All data'!T9</f>
        <v>22-29</v>
      </c>
      <c r="L9" s="75">
        <f>'All data'!V9</f>
        <v>3</v>
      </c>
      <c r="M9" s="75">
        <f>'All data'!W9</f>
        <v>3</v>
      </c>
      <c r="N9" s="75">
        <f>'All data'!X9</f>
        <v>2</v>
      </c>
    </row>
    <row r="10" spans="1:14" x14ac:dyDescent="0.2">
      <c r="A10" s="9">
        <f>'All data'!A10</f>
        <v>12</v>
      </c>
      <c r="B10" s="75" t="str">
        <f>'All data'!F10</f>
        <v>M</v>
      </c>
      <c r="C10" s="75" t="str">
        <f>'All data'!E10</f>
        <v>GBM, IDH WT</v>
      </c>
      <c r="D10" s="75" t="str">
        <f>'All data'!D10</f>
        <v>Primary</v>
      </c>
      <c r="E10" s="75" t="str">
        <f>'All data'!G10</f>
        <v>M</v>
      </c>
      <c r="F10" s="233" t="str">
        <f>'All data'!H10</f>
        <v>C</v>
      </c>
      <c r="G10" s="75">
        <f>'All data'!P10</f>
        <v>20</v>
      </c>
      <c r="H10" s="75" t="str">
        <f>'All data'!Q10</f>
        <v>Y</v>
      </c>
      <c r="I10" s="75">
        <f>'All data'!R10</f>
        <v>20</v>
      </c>
      <c r="J10" s="233">
        <f>'All data'!S10</f>
        <v>24</v>
      </c>
      <c r="K10" s="373" t="str">
        <f>'All data'!T10</f>
        <v>18-27</v>
      </c>
      <c r="L10" s="75">
        <f>'All data'!V10</f>
        <v>3</v>
      </c>
      <c r="M10" s="75">
        <f>'All data'!W10</f>
        <v>3</v>
      </c>
      <c r="N10" s="75">
        <f>'All data'!X10</f>
        <v>3</v>
      </c>
    </row>
    <row r="11" spans="1:14" x14ac:dyDescent="0.2">
      <c r="A11" s="9">
        <f>'All data'!A11</f>
        <v>14</v>
      </c>
      <c r="B11" s="75" t="str">
        <f>'All data'!F11</f>
        <v>M</v>
      </c>
      <c r="C11" s="75" t="str">
        <f>'All data'!E11</f>
        <v>GBM, IDH WT</v>
      </c>
      <c r="D11" s="75" t="str">
        <f>'All data'!D11</f>
        <v>Recurrence</v>
      </c>
      <c r="E11" s="75" t="str">
        <f>'All data'!G11</f>
        <v>C</v>
      </c>
      <c r="F11" s="233" t="str">
        <f>'All data'!H11</f>
        <v>P</v>
      </c>
      <c r="G11" s="75">
        <f>'All data'!P11</f>
        <v>30</v>
      </c>
      <c r="H11" s="75" t="str">
        <f>'All data'!Q11</f>
        <v>Y</v>
      </c>
      <c r="I11" s="75">
        <f>'All data'!R11</f>
        <v>25</v>
      </c>
      <c r="J11" s="233">
        <f>'All data'!S11</f>
        <v>21</v>
      </c>
      <c r="K11" s="373" t="str">
        <f>'All data'!T11</f>
        <v>17-27</v>
      </c>
      <c r="L11" s="75">
        <f>'All data'!V11</f>
        <v>3</v>
      </c>
      <c r="M11" s="75">
        <v>3</v>
      </c>
      <c r="N11" s="75" t="str">
        <f>'All data'!X11</f>
        <v>NA</v>
      </c>
    </row>
    <row r="12" spans="1:14" x14ac:dyDescent="0.2">
      <c r="A12" s="9">
        <f>'All data'!A12</f>
        <v>15</v>
      </c>
      <c r="B12" s="75" t="str">
        <f>'All data'!F12</f>
        <v>M</v>
      </c>
      <c r="C12" s="75" t="str">
        <f>'All data'!E12</f>
        <v>GBM, IDH WT</v>
      </c>
      <c r="D12" s="75" t="str">
        <f>'All data'!D12</f>
        <v>Primary</v>
      </c>
      <c r="E12" s="75" t="str">
        <f>'All data'!G12</f>
        <v>NA</v>
      </c>
      <c r="F12" s="233" t="str">
        <f>'All data'!H12</f>
        <v>NA</v>
      </c>
      <c r="G12" s="75">
        <f>'All data'!P12</f>
        <v>30</v>
      </c>
      <c r="H12" s="75" t="str">
        <f>'All data'!Q12</f>
        <v>Y</v>
      </c>
      <c r="I12" s="75">
        <f>'All data'!R12</f>
        <v>40</v>
      </c>
      <c r="J12" s="233">
        <f>'All data'!S12</f>
        <v>60</v>
      </c>
      <c r="K12" s="373" t="str">
        <f>'All data'!T12</f>
        <v>51-79</v>
      </c>
      <c r="L12" s="75">
        <f>'All data'!V12</f>
        <v>1</v>
      </c>
      <c r="M12" s="75" t="str">
        <f>'All data'!W12</f>
        <v>NA</v>
      </c>
      <c r="N12" s="75" t="str">
        <f>'All data'!X12</f>
        <v>NA</v>
      </c>
    </row>
    <row r="13" spans="1:14" x14ac:dyDescent="0.2">
      <c r="A13" s="9">
        <f>'All data'!A13</f>
        <v>16</v>
      </c>
      <c r="B13" s="75" t="str">
        <f>'All data'!F13</f>
        <v>F</v>
      </c>
      <c r="C13" s="75" t="str">
        <f>'All data'!E13</f>
        <v>GBM, IDH WT</v>
      </c>
      <c r="D13" s="75" t="str">
        <f>'All data'!D13</f>
        <v>Primary</v>
      </c>
      <c r="E13" s="75" t="str">
        <f>'All data'!G13</f>
        <v>M</v>
      </c>
      <c r="F13" s="233" t="str">
        <f>'All data'!H13</f>
        <v>NA</v>
      </c>
      <c r="G13" s="75">
        <f>'All data'!P13</f>
        <v>20</v>
      </c>
      <c r="H13" s="75" t="str">
        <f>'All data'!Q13</f>
        <v>Y</v>
      </c>
      <c r="I13" s="75">
        <f>'All data'!R13</f>
        <v>30</v>
      </c>
      <c r="J13" s="233">
        <f>'All data'!S13</f>
        <v>30</v>
      </c>
      <c r="K13" s="373" t="str">
        <f>'All data'!T13</f>
        <v>26-57</v>
      </c>
      <c r="L13" s="75">
        <f>'All data'!V13</f>
        <v>1</v>
      </c>
      <c r="M13" s="75" t="str">
        <f>'All data'!W13</f>
        <v>NA</v>
      </c>
      <c r="N13" s="75" t="str">
        <f>'All data'!X13</f>
        <v>NA</v>
      </c>
    </row>
    <row r="14" spans="1:14" x14ac:dyDescent="0.2">
      <c r="A14" s="9">
        <f>'All data'!A14</f>
        <v>22</v>
      </c>
      <c r="B14" s="75" t="str">
        <f>'All data'!F14</f>
        <v>M</v>
      </c>
      <c r="C14" s="75" t="str">
        <f>'All data'!E14</f>
        <v>GBM, IDH WT</v>
      </c>
      <c r="D14" s="75" t="str">
        <f>'All data'!D14</f>
        <v>Primary</v>
      </c>
      <c r="E14" s="75" t="str">
        <f>'All data'!G14</f>
        <v>C</v>
      </c>
      <c r="F14" s="233" t="str">
        <f>'All data'!H14</f>
        <v>C</v>
      </c>
      <c r="G14" s="75">
        <f>'All data'!P14</f>
        <v>40</v>
      </c>
      <c r="H14" s="75" t="str">
        <f>'All data'!Q14</f>
        <v>Y</v>
      </c>
      <c r="I14" s="75">
        <f>'All data'!R14</f>
        <v>35</v>
      </c>
      <c r="J14" s="233">
        <f>'All data'!S14</f>
        <v>30</v>
      </c>
      <c r="K14" s="373" t="str">
        <f>'All data'!T14</f>
        <v>25-39</v>
      </c>
      <c r="L14" s="75">
        <f>'All data'!V14</f>
        <v>3</v>
      </c>
      <c r="M14" s="75">
        <f>'All data'!W14</f>
        <v>1</v>
      </c>
      <c r="N14" s="75">
        <f>'All data'!X14</f>
        <v>1</v>
      </c>
    </row>
    <row r="15" spans="1:14" x14ac:dyDescent="0.2">
      <c r="A15" s="9">
        <f>'All data'!A15</f>
        <v>26</v>
      </c>
      <c r="B15" s="75" t="str">
        <f>'All data'!F15</f>
        <v>M</v>
      </c>
      <c r="C15" s="75" t="str">
        <f>'All data'!E15</f>
        <v>GBM, IDH WT</v>
      </c>
      <c r="D15" s="75" t="str">
        <f>'All data'!D15</f>
        <v>Primary</v>
      </c>
      <c r="E15" s="75" t="str">
        <f>'All data'!G15</f>
        <v>NA</v>
      </c>
      <c r="F15" s="233" t="str">
        <f>'All data'!H15</f>
        <v>NA</v>
      </c>
      <c r="G15" s="75">
        <f>'All data'!P15</f>
        <v>40</v>
      </c>
      <c r="H15" s="75" t="str">
        <f>'All data'!Q15</f>
        <v>Y</v>
      </c>
      <c r="I15" s="75">
        <f>'All data'!R15</f>
        <v>50</v>
      </c>
      <c r="J15" s="233">
        <f>'All data'!S15</f>
        <v>53</v>
      </c>
      <c r="K15" s="373" t="str">
        <f>'All data'!T15</f>
        <v>25-78</v>
      </c>
      <c r="L15" s="75">
        <f>'All data'!V15</f>
        <v>2</v>
      </c>
      <c r="M15" s="75" t="str">
        <f>'All data'!W15</f>
        <v>NA</v>
      </c>
      <c r="N15" s="75" t="str">
        <f>'All data'!X15</f>
        <v>NA</v>
      </c>
    </row>
    <row r="16" spans="1:14" x14ac:dyDescent="0.2">
      <c r="A16" s="9">
        <f>'All data'!A16</f>
        <v>28</v>
      </c>
      <c r="B16" s="75" t="str">
        <f>'All data'!F16</f>
        <v>M</v>
      </c>
      <c r="C16" s="75" t="str">
        <f>'All data'!E16</f>
        <v>GBM, IDH WT</v>
      </c>
      <c r="D16" s="75" t="str">
        <f>'All data'!D16</f>
        <v>Primary</v>
      </c>
      <c r="E16" s="75" t="str">
        <f>'All data'!G16</f>
        <v>NA</v>
      </c>
      <c r="F16" s="233" t="str">
        <f>'All data'!H16</f>
        <v>C</v>
      </c>
      <c r="G16" s="75">
        <f>'All data'!P16</f>
        <v>30</v>
      </c>
      <c r="H16" s="75" t="str">
        <f>'All data'!Q16</f>
        <v>Y</v>
      </c>
      <c r="I16" s="75">
        <f>'All data'!R16</f>
        <v>30</v>
      </c>
      <c r="J16" s="233">
        <f>'All data'!S16</f>
        <v>25</v>
      </c>
      <c r="K16" s="373" t="str">
        <f>'All data'!T16</f>
        <v>23-35</v>
      </c>
      <c r="L16" s="75">
        <f>'All data'!V16</f>
        <v>3</v>
      </c>
      <c r="M16" s="75">
        <f>'All data'!W16</f>
        <v>1</v>
      </c>
      <c r="N16" s="75">
        <f>'All data'!X16</f>
        <v>0</v>
      </c>
    </row>
    <row r="17" spans="1:14" x14ac:dyDescent="0.2">
      <c r="A17" s="9">
        <f>'All data'!A17</f>
        <v>34</v>
      </c>
      <c r="B17" s="75" t="str">
        <f>'All data'!F17</f>
        <v>F</v>
      </c>
      <c r="C17" s="75" t="str">
        <f>'All data'!E17</f>
        <v>GBM, IDH WT</v>
      </c>
      <c r="D17" s="75" t="str">
        <f>'All data'!D17</f>
        <v>Primary</v>
      </c>
      <c r="E17" s="75" t="str">
        <f>'All data'!G17</f>
        <v>NA</v>
      </c>
      <c r="F17" s="233" t="str">
        <f>'All data'!H17</f>
        <v>P</v>
      </c>
      <c r="G17" s="75">
        <f>'All data'!P17</f>
        <v>60</v>
      </c>
      <c r="H17" s="75" t="str">
        <f>'All data'!Q17</f>
        <v>Y</v>
      </c>
      <c r="I17" s="75">
        <f>'All data'!R17</f>
        <v>100</v>
      </c>
      <c r="J17" s="233">
        <f>'All data'!S17</f>
        <v>75</v>
      </c>
      <c r="K17" s="373" t="str">
        <f>'All data'!T17</f>
        <v>72-176</v>
      </c>
      <c r="L17" s="75">
        <f>'All data'!V17</f>
        <v>2</v>
      </c>
      <c r="M17" s="75" t="str">
        <f>'All data'!W17</f>
        <v>NA</v>
      </c>
      <c r="N17" s="75" t="str">
        <f>'All data'!X17</f>
        <v>NA</v>
      </c>
    </row>
    <row r="18" spans="1:14" x14ac:dyDescent="0.2">
      <c r="A18" s="9">
        <f>'All data'!A18</f>
        <v>36</v>
      </c>
      <c r="B18" s="75" t="str">
        <f>'All data'!F18</f>
        <v>M</v>
      </c>
      <c r="C18" s="75" t="str">
        <f>'All data'!E18</f>
        <v>Diffuse midline glioma, H3K27M mutant</v>
      </c>
      <c r="D18" s="75" t="str">
        <f>'All data'!D18</f>
        <v>Primary</v>
      </c>
      <c r="E18" s="75" t="str">
        <f>'All data'!G18</f>
        <v>P</v>
      </c>
      <c r="F18" s="233" t="str">
        <f>'All data'!H18</f>
        <v>P</v>
      </c>
      <c r="G18" s="75">
        <f>'All data'!P18</f>
        <v>50</v>
      </c>
      <c r="H18" s="75" t="str">
        <f>'All data'!Q18</f>
        <v>Y</v>
      </c>
      <c r="I18" s="75">
        <f>'All data'!R18</f>
        <v>50</v>
      </c>
      <c r="J18" s="233">
        <f>'All data'!S18</f>
        <v>77</v>
      </c>
      <c r="K18" s="373" t="str">
        <f>'All data'!T18</f>
        <v>66-90</v>
      </c>
      <c r="L18" s="75">
        <f>'All data'!V18</f>
        <v>2</v>
      </c>
      <c r="M18" s="75" t="str">
        <f>'All data'!W18</f>
        <v>NA</v>
      </c>
      <c r="N18" s="75" t="str">
        <f>'All data'!X18</f>
        <v>NA</v>
      </c>
    </row>
    <row r="19" spans="1:14" x14ac:dyDescent="0.2">
      <c r="A19" s="9">
        <f>'All data'!A19</f>
        <v>38</v>
      </c>
      <c r="B19" s="75" t="str">
        <f>'All data'!F19</f>
        <v>F</v>
      </c>
      <c r="C19" s="75" t="str">
        <f>'All data'!E19</f>
        <v>GBM, IDH WT</v>
      </c>
      <c r="D19" s="75" t="str">
        <f>'All data'!D19</f>
        <v>Primary</v>
      </c>
      <c r="E19" s="75" t="str">
        <f>'All data'!G19</f>
        <v>C</v>
      </c>
      <c r="F19" s="233" t="str">
        <f>'All data'!H19</f>
        <v>P</v>
      </c>
      <c r="G19" s="75">
        <f>'All data'!P19</f>
        <v>60</v>
      </c>
      <c r="H19" s="75" t="str">
        <f>'All data'!Q19</f>
        <v>Y</v>
      </c>
      <c r="I19" s="75">
        <f>'All data'!R19</f>
        <v>50</v>
      </c>
      <c r="J19" s="233">
        <f>'All data'!S19</f>
        <v>55</v>
      </c>
      <c r="K19" s="373" t="str">
        <f>'All data'!T19</f>
        <v>36-77</v>
      </c>
      <c r="L19" s="75">
        <f>'All data'!V19</f>
        <v>2</v>
      </c>
      <c r="M19" s="75">
        <f>'All data'!W19</f>
        <v>2</v>
      </c>
      <c r="N19" s="75" t="str">
        <f>'All data'!X19</f>
        <v>NA</v>
      </c>
    </row>
    <row r="20" spans="1:14" x14ac:dyDescent="0.2">
      <c r="A20" s="9">
        <f>'All data'!A20</f>
        <v>39</v>
      </c>
      <c r="B20" s="75" t="str">
        <f>'All data'!F20</f>
        <v>M</v>
      </c>
      <c r="C20" s="75" t="str">
        <f>'All data'!E20</f>
        <v>GBM, IDH WT</v>
      </c>
      <c r="D20" s="75" t="str">
        <f>'All data'!D20</f>
        <v>Primary</v>
      </c>
      <c r="E20" s="75" t="str">
        <f>'All data'!G20</f>
        <v>M</v>
      </c>
      <c r="F20" s="233" t="str">
        <f>'All data'!H20</f>
        <v>C</v>
      </c>
      <c r="G20" s="75">
        <f>'All data'!P20</f>
        <v>30</v>
      </c>
      <c r="H20" s="75" t="str">
        <f>'All data'!Q20</f>
        <v>Y</v>
      </c>
      <c r="I20" s="75">
        <f>'All data'!R20</f>
        <v>30</v>
      </c>
      <c r="J20" s="233">
        <f>'All data'!S20</f>
        <v>25</v>
      </c>
      <c r="K20" s="373" t="str">
        <f>'All data'!T20</f>
        <v>21-45</v>
      </c>
      <c r="L20" s="75">
        <f>'All data'!V20</f>
        <v>3</v>
      </c>
      <c r="M20" s="75">
        <f>'All data'!W20</f>
        <v>3</v>
      </c>
      <c r="N20" s="75">
        <f>'All data'!X20</f>
        <v>1</v>
      </c>
    </row>
    <row r="21" spans="1:14" x14ac:dyDescent="0.2">
      <c r="A21" s="9">
        <f>'All data'!A21</f>
        <v>40</v>
      </c>
      <c r="B21" s="75" t="str">
        <f>'All data'!F21</f>
        <v>M</v>
      </c>
      <c r="C21" s="75" t="str">
        <f>'All data'!E21</f>
        <v>GBM, IDH WT</v>
      </c>
      <c r="D21" s="75" t="str">
        <f>'All data'!D21</f>
        <v>Primary</v>
      </c>
      <c r="E21" s="75" t="str">
        <f>'All data'!G21</f>
        <v>NA</v>
      </c>
      <c r="F21" s="233" t="str">
        <f>'All data'!H21</f>
        <v>P</v>
      </c>
      <c r="G21" s="75">
        <f>'All data'!P21</f>
        <v>60</v>
      </c>
      <c r="H21" s="75" t="str">
        <f>'All data'!Q21</f>
        <v>Y</v>
      </c>
      <c r="I21" s="75">
        <f>'All data'!R21</f>
        <v>111</v>
      </c>
      <c r="J21" s="233">
        <f>'All data'!S21</f>
        <v>126</v>
      </c>
      <c r="K21" s="373" t="str">
        <f>'All data'!T21</f>
        <v>111-142</v>
      </c>
      <c r="L21" s="75">
        <f>'All data'!V21</f>
        <v>2</v>
      </c>
      <c r="M21" s="75" t="str">
        <f>'All data'!W21</f>
        <v>NA</v>
      </c>
      <c r="N21" s="75" t="str">
        <f>'All data'!X21</f>
        <v>NA</v>
      </c>
    </row>
    <row r="22" spans="1:14" x14ac:dyDescent="0.2">
      <c r="A22" s="9">
        <f>'All data'!A22</f>
        <v>43</v>
      </c>
      <c r="B22" s="75" t="str">
        <f>'All data'!F22</f>
        <v>M</v>
      </c>
      <c r="C22" s="75" t="str">
        <f>'All data'!E22</f>
        <v>GBM, IDH WT</v>
      </c>
      <c r="D22" s="75" t="str">
        <f>'All data'!D22</f>
        <v>Primary</v>
      </c>
      <c r="E22" s="75" t="str">
        <f>'All data'!G22</f>
        <v>C</v>
      </c>
      <c r="F22" s="233" t="str">
        <f>'All data'!H22</f>
        <v>NA</v>
      </c>
      <c r="G22" s="75">
        <f>'All data'!P22</f>
        <v>20</v>
      </c>
      <c r="H22" s="75" t="str">
        <f>'All data'!Q22</f>
        <v>Y</v>
      </c>
      <c r="I22" s="75">
        <f>'All data'!R22</f>
        <v>20</v>
      </c>
      <c r="J22" s="233">
        <f>'All data'!S22</f>
        <v>24</v>
      </c>
      <c r="K22" s="373" t="str">
        <f>'All data'!T22</f>
        <v>24-30</v>
      </c>
      <c r="L22" s="75">
        <f>'All data'!V22</f>
        <v>3</v>
      </c>
      <c r="M22" s="75">
        <f>'All data'!W22</f>
        <v>3</v>
      </c>
      <c r="N22" s="75">
        <f>'All data'!X22</f>
        <v>0</v>
      </c>
    </row>
    <row r="23" spans="1:14" x14ac:dyDescent="0.2">
      <c r="A23" s="9">
        <f>'All data'!A23</f>
        <v>44</v>
      </c>
      <c r="B23" s="75" t="str">
        <f>'All data'!F23</f>
        <v>F</v>
      </c>
      <c r="C23" s="75" t="str">
        <f>'All data'!E23</f>
        <v>GBM, IDH WT</v>
      </c>
      <c r="D23" s="75" t="str">
        <f>'All data'!D23</f>
        <v>Primary</v>
      </c>
      <c r="E23" s="75" t="str">
        <f>'All data'!G23</f>
        <v>M</v>
      </c>
      <c r="F23" s="233" t="str">
        <f>'All data'!H23</f>
        <v>NA</v>
      </c>
      <c r="G23" s="75">
        <f>'All data'!P23</f>
        <v>30</v>
      </c>
      <c r="H23" s="75" t="str">
        <f>'All data'!Q23</f>
        <v>Y</v>
      </c>
      <c r="I23" s="75">
        <f>'All data'!R23</f>
        <v>30</v>
      </c>
      <c r="J23" s="233">
        <f>'All data'!S23</f>
        <v>54</v>
      </c>
      <c r="K23" s="373" t="str">
        <f>'All data'!T23</f>
        <v>20-71</v>
      </c>
      <c r="L23" s="75">
        <f>'All data'!V23</f>
        <v>3</v>
      </c>
      <c r="M23" s="75">
        <f>'All data'!W23</f>
        <v>2</v>
      </c>
      <c r="N23" s="75">
        <f>'All data'!X23</f>
        <v>0</v>
      </c>
    </row>
    <row r="24" spans="1:14" x14ac:dyDescent="0.2">
      <c r="A24" s="9">
        <f>'All data'!A24</f>
        <v>46</v>
      </c>
      <c r="B24" s="75" t="str">
        <f>'All data'!F24</f>
        <v>M</v>
      </c>
      <c r="C24" s="75" t="str">
        <f>'All data'!E24</f>
        <v>GBM, IDH WT</v>
      </c>
      <c r="D24" s="75" t="str">
        <f>'All data'!D24</f>
        <v>Recurrence</v>
      </c>
      <c r="E24" s="75" t="str">
        <f>'All data'!G24</f>
        <v>M</v>
      </c>
      <c r="F24" s="233" t="str">
        <f>'All data'!H24</f>
        <v>C</v>
      </c>
      <c r="G24" s="75">
        <f>'All data'!P24</f>
        <v>40</v>
      </c>
      <c r="H24" s="75" t="str">
        <f>'All data'!Q24</f>
        <v>Y</v>
      </c>
      <c r="I24" s="75">
        <f>'All data'!R24</f>
        <v>50</v>
      </c>
      <c r="J24" s="233">
        <f>'All data'!S24</f>
        <v>36</v>
      </c>
      <c r="K24" s="373" t="str">
        <f>'All data'!T24</f>
        <v>35-41</v>
      </c>
      <c r="L24" s="75">
        <f>'All data'!V24</f>
        <v>3</v>
      </c>
      <c r="M24" s="75">
        <f>'All data'!W24</f>
        <v>3</v>
      </c>
      <c r="N24" s="75">
        <f>'All data'!X24</f>
        <v>0</v>
      </c>
    </row>
    <row r="25" spans="1:14" x14ac:dyDescent="0.2">
      <c r="A25" s="9">
        <f>'All data'!A25</f>
        <v>56</v>
      </c>
      <c r="B25" s="75" t="str">
        <f>'All data'!F25</f>
        <v>M</v>
      </c>
      <c r="C25" s="75" t="str">
        <f>'All data'!E25</f>
        <v>GBM, IDH WT</v>
      </c>
      <c r="D25" s="75" t="str">
        <f>'All data'!D25</f>
        <v>Primary</v>
      </c>
      <c r="E25" s="75" t="str">
        <f>'All data'!G25</f>
        <v>NA</v>
      </c>
      <c r="F25" s="233" t="str">
        <f>'All data'!H25</f>
        <v>NA</v>
      </c>
      <c r="G25" s="75">
        <f>'All data'!P25</f>
        <v>50</v>
      </c>
      <c r="H25" s="75" t="str">
        <f>'All data'!Q25</f>
        <v>NA</v>
      </c>
      <c r="I25" s="75" t="str">
        <f>'All data'!R25</f>
        <v>NA</v>
      </c>
      <c r="J25" s="233" t="str">
        <f>'All data'!S25</f>
        <v>NA</v>
      </c>
      <c r="K25" s="373" t="str">
        <f>'All data'!T25</f>
        <v>NA</v>
      </c>
      <c r="L25" s="75">
        <f>'All data'!V25</f>
        <v>1</v>
      </c>
      <c r="M25" s="75" t="str">
        <f>'All data'!W25</f>
        <v>NA</v>
      </c>
      <c r="N25" s="75" t="str">
        <f>'All data'!X25</f>
        <v>NA</v>
      </c>
    </row>
    <row r="26" spans="1:14" x14ac:dyDescent="0.2">
      <c r="A26" s="9">
        <f>'All data'!A26</f>
        <v>59</v>
      </c>
      <c r="B26" s="75" t="str">
        <f>'All data'!F26</f>
        <v>F</v>
      </c>
      <c r="C26" s="75" t="str">
        <f>'All data'!E26</f>
        <v>GBM, IDH WT</v>
      </c>
      <c r="D26" s="75" t="str">
        <f>'All data'!D26</f>
        <v>Primary</v>
      </c>
      <c r="E26" s="75" t="str">
        <f>'All data'!G26</f>
        <v>M</v>
      </c>
      <c r="F26" s="233" t="str">
        <f>'All data'!H26</f>
        <v>C</v>
      </c>
      <c r="G26" s="75">
        <f>'All data'!P26</f>
        <v>30</v>
      </c>
      <c r="H26" s="75" t="str">
        <f>'All data'!Q26</f>
        <v>Y</v>
      </c>
      <c r="I26" s="75">
        <f>'All data'!R26</f>
        <v>55</v>
      </c>
      <c r="J26" s="233">
        <f>'All data'!S26</f>
        <v>45</v>
      </c>
      <c r="K26" s="373" t="str">
        <f>'All data'!T26</f>
        <v>32-128</v>
      </c>
      <c r="L26" s="75">
        <f>'All data'!V26</f>
        <v>2</v>
      </c>
      <c r="M26" s="75">
        <f>'All data'!W26</f>
        <v>1</v>
      </c>
      <c r="N26" s="75">
        <f>'All data'!X26</f>
        <v>0</v>
      </c>
    </row>
    <row r="27" spans="1:14" x14ac:dyDescent="0.2">
      <c r="A27" s="9">
        <f>'All data'!A27</f>
        <v>61</v>
      </c>
      <c r="B27" s="75" t="str">
        <f>'All data'!F27</f>
        <v>F</v>
      </c>
      <c r="C27" s="75" t="str">
        <f>'All data'!E27</f>
        <v>GBM, IDH WT</v>
      </c>
      <c r="D27" s="75" t="str">
        <f>'All data'!D27</f>
        <v>Primary</v>
      </c>
      <c r="E27" s="75" t="str">
        <f>'All data'!G27</f>
        <v>P</v>
      </c>
      <c r="F27" s="233" t="str">
        <f>'All data'!H27</f>
        <v>P</v>
      </c>
      <c r="G27" s="75">
        <f>'All data'!P27</f>
        <v>120</v>
      </c>
      <c r="H27" s="75" t="str">
        <f>'All data'!Q27</f>
        <v>Y</v>
      </c>
      <c r="I27" s="75">
        <f>'All data'!R27</f>
        <v>150</v>
      </c>
      <c r="J27" s="233">
        <f>'All data'!S27</f>
        <v>69</v>
      </c>
      <c r="K27" s="373" t="str">
        <f>'All data'!T27</f>
        <v>69-82</v>
      </c>
      <c r="L27" s="75">
        <f>'All data'!V27</f>
        <v>3</v>
      </c>
      <c r="M27" s="75" t="str">
        <f>'All data'!W27</f>
        <v>NA</v>
      </c>
      <c r="N27" s="75" t="str">
        <f>'All data'!X27</f>
        <v>NA</v>
      </c>
    </row>
    <row r="28" spans="1:14" x14ac:dyDescent="0.2">
      <c r="A28" s="9">
        <f>'All data'!A28</f>
        <v>63</v>
      </c>
      <c r="B28" s="75" t="str">
        <f>'All data'!F28</f>
        <v>F</v>
      </c>
      <c r="C28" s="75" t="str">
        <f>'All data'!E28</f>
        <v>GBM, IDH WT</v>
      </c>
      <c r="D28" s="75" t="str">
        <f>'All data'!D28</f>
        <v>Primary</v>
      </c>
      <c r="E28" s="75" t="str">
        <f>'All data'!G28</f>
        <v>NA</v>
      </c>
      <c r="F28" s="233" t="str">
        <f>'All data'!H28</f>
        <v>P</v>
      </c>
      <c r="G28" s="75">
        <f>'All data'!P28</f>
        <v>60</v>
      </c>
      <c r="H28" s="75" t="str">
        <f>'All data'!Q28</f>
        <v>Y</v>
      </c>
      <c r="I28" s="75">
        <f>'All data'!R28</f>
        <v>80</v>
      </c>
      <c r="J28" s="233">
        <f>'All data'!S28</f>
        <v>82</v>
      </c>
      <c r="K28" s="373" t="str">
        <f>'All data'!T28</f>
        <v>77-238</v>
      </c>
      <c r="L28" s="75">
        <f>'All data'!V28</f>
        <v>3</v>
      </c>
      <c r="M28" s="75" t="str">
        <f>'All data'!W28</f>
        <v>NA</v>
      </c>
      <c r="N28" s="75" t="str">
        <f>'All data'!X28</f>
        <v>NA</v>
      </c>
    </row>
    <row r="29" spans="1:14" x14ac:dyDescent="0.2">
      <c r="A29" s="9">
        <f>'All data'!A29</f>
        <v>64</v>
      </c>
      <c r="B29" s="75" t="str">
        <f>'All data'!F29</f>
        <v>F</v>
      </c>
      <c r="C29" s="75" t="str">
        <f>'All data'!E29</f>
        <v>GBM, IDH WT</v>
      </c>
      <c r="D29" s="75" t="str">
        <f>'All data'!D29</f>
        <v>Recurrence</v>
      </c>
      <c r="E29" s="75" t="str">
        <f>'All data'!G29</f>
        <v>P</v>
      </c>
      <c r="F29" s="233" t="str">
        <f>'All data'!H29</f>
        <v>P</v>
      </c>
      <c r="G29" s="75">
        <f>'All data'!P29</f>
        <v>90</v>
      </c>
      <c r="H29" s="75" t="str">
        <f>'All data'!Q29</f>
        <v>Y</v>
      </c>
      <c r="I29" s="75">
        <f>'All data'!R29</f>
        <v>55</v>
      </c>
      <c r="J29" s="233">
        <f>'All data'!S29</f>
        <v>67</v>
      </c>
      <c r="K29" s="373" t="str">
        <f>'All data'!T29</f>
        <v>57-77</v>
      </c>
      <c r="L29" s="75">
        <f>'All data'!V29</f>
        <v>3</v>
      </c>
      <c r="M29" s="75">
        <f>'All data'!W29</f>
        <v>3</v>
      </c>
      <c r="N29" s="75" t="str">
        <f>'All data'!X29</f>
        <v>NA</v>
      </c>
    </row>
    <row r="30" spans="1:14" x14ac:dyDescent="0.2">
      <c r="A30" s="9">
        <f>'All data'!A30</f>
        <v>66</v>
      </c>
      <c r="B30" s="75" t="str">
        <f>'All data'!F30</f>
        <v>M</v>
      </c>
      <c r="C30" s="75" t="str">
        <f>'All data'!E30</f>
        <v>GBM, IDH WT</v>
      </c>
      <c r="D30" s="75" t="str">
        <f>'All data'!D30</f>
        <v>Primary</v>
      </c>
      <c r="E30" s="75" t="str">
        <f>'All data'!G30</f>
        <v>C</v>
      </c>
      <c r="F30" s="233" t="str">
        <f>'All data'!H30</f>
        <v>C</v>
      </c>
      <c r="G30" s="75">
        <f>'All data'!P30</f>
        <v>120</v>
      </c>
      <c r="H30" s="75" t="str">
        <f>'All data'!Q30</f>
        <v>Y</v>
      </c>
      <c r="I30" s="75">
        <f>'All data'!R30</f>
        <v>140</v>
      </c>
      <c r="J30" s="233">
        <f>'All data'!S30</f>
        <v>134</v>
      </c>
      <c r="K30" s="373" t="str">
        <f>'All data'!T30</f>
        <v>128-134</v>
      </c>
      <c r="L30" s="75" t="str">
        <f>'All data'!V30</f>
        <v>NA</v>
      </c>
      <c r="M30" s="75" t="str">
        <f>'All data'!W30</f>
        <v>NA</v>
      </c>
      <c r="N30" s="75" t="str">
        <f>'All data'!X30</f>
        <v>NA</v>
      </c>
    </row>
    <row r="31" spans="1:14" x14ac:dyDescent="0.2">
      <c r="A31" s="9">
        <f>'All data'!A31</f>
        <v>67</v>
      </c>
      <c r="B31" s="75" t="str">
        <f>'All data'!F31</f>
        <v>M</v>
      </c>
      <c r="C31" s="75" t="str">
        <f>'All data'!E31</f>
        <v>GBM, IDH WT</v>
      </c>
      <c r="D31" s="75" t="str">
        <f>'All data'!D31</f>
        <v>Primary</v>
      </c>
      <c r="E31" s="75" t="str">
        <f>'All data'!G31</f>
        <v>NA</v>
      </c>
      <c r="F31" s="233" t="str">
        <f>'All data'!H31</f>
        <v>P</v>
      </c>
      <c r="G31" s="75">
        <f>'All data'!P31</f>
        <v>120</v>
      </c>
      <c r="H31" s="75" t="str">
        <f>'All data'!Q31</f>
        <v>Y</v>
      </c>
      <c r="I31" s="75">
        <f>'All data'!R31</f>
        <v>180</v>
      </c>
      <c r="J31" s="233">
        <f>'All data'!S31</f>
        <v>56</v>
      </c>
      <c r="K31" s="373" t="str">
        <f>'All data'!T31</f>
        <v>52-60</v>
      </c>
      <c r="L31" s="75" t="str">
        <f>'All data'!V31</f>
        <v>NA</v>
      </c>
      <c r="M31" s="75" t="str">
        <f>'All data'!W31</f>
        <v>NA</v>
      </c>
      <c r="N31" s="75" t="str">
        <f>'All data'!X31</f>
        <v>NA</v>
      </c>
    </row>
    <row r="32" spans="1:14" x14ac:dyDescent="0.2">
      <c r="A32" s="9">
        <f>'All data'!A32</f>
        <v>69</v>
      </c>
      <c r="B32" s="75" t="str">
        <f>'All data'!F32</f>
        <v>M</v>
      </c>
      <c r="C32" s="75" t="str">
        <f>'All data'!E32</f>
        <v>GBM, IDH WT</v>
      </c>
      <c r="D32" s="75" t="str">
        <f>'All data'!D32</f>
        <v>Primary</v>
      </c>
      <c r="E32" s="75" t="str">
        <f>'All data'!G32</f>
        <v>NA</v>
      </c>
      <c r="F32" s="233" t="str">
        <f>'All data'!H32</f>
        <v>C</v>
      </c>
      <c r="G32" s="75" t="str">
        <f>'All data'!P32</f>
        <v>NA</v>
      </c>
      <c r="H32" s="75" t="str">
        <f>'All data'!Q32</f>
        <v>NA</v>
      </c>
      <c r="I32" s="75" t="str">
        <f>'All data'!R32</f>
        <v>NA</v>
      </c>
      <c r="J32" s="233" t="str">
        <f>'All data'!S32</f>
        <v>NA</v>
      </c>
      <c r="K32" s="373" t="str">
        <f>'All data'!T32</f>
        <v>NA</v>
      </c>
      <c r="L32" s="75" t="str">
        <f>'All data'!V32</f>
        <v>NA</v>
      </c>
      <c r="M32" s="75" t="str">
        <f>'All data'!W32</f>
        <v>NA</v>
      </c>
      <c r="N32" s="75" t="str">
        <f>'All data'!X32</f>
        <v>NA</v>
      </c>
    </row>
    <row r="33" spans="1:14" x14ac:dyDescent="0.2">
      <c r="A33" s="9">
        <f>'All data'!A33</f>
        <v>75</v>
      </c>
      <c r="B33" s="75" t="str">
        <f>'All data'!F33</f>
        <v>F</v>
      </c>
      <c r="C33" s="75" t="str">
        <f>'All data'!E33</f>
        <v>GBM, IDH WT</v>
      </c>
      <c r="D33" s="75" t="str">
        <f>'All data'!D33</f>
        <v>Primary</v>
      </c>
      <c r="E33" s="75" t="str">
        <f>'All data'!G33</f>
        <v>NA</v>
      </c>
      <c r="F33" s="233" t="str">
        <f>'All data'!H33</f>
        <v>P</v>
      </c>
      <c r="G33" s="75">
        <f>'All data'!P33</f>
        <v>60</v>
      </c>
      <c r="H33" s="75" t="str">
        <f>'All data'!Q33</f>
        <v>Y</v>
      </c>
      <c r="I33" s="75">
        <f>'All data'!R33</f>
        <v>55</v>
      </c>
      <c r="J33" s="233">
        <f>'All data'!S33</f>
        <v>41</v>
      </c>
      <c r="K33" s="373" t="str">
        <f>'All data'!T33</f>
        <v>32-432</v>
      </c>
      <c r="L33" s="75">
        <f>'All data'!V33</f>
        <v>3</v>
      </c>
      <c r="M33" s="75">
        <f>'All data'!W33</f>
        <v>3</v>
      </c>
      <c r="N33" s="75">
        <f>'All data'!X33</f>
        <v>3</v>
      </c>
    </row>
    <row r="34" spans="1:14" x14ac:dyDescent="0.2">
      <c r="A34" s="9">
        <f>'All data'!A34</f>
        <v>76</v>
      </c>
      <c r="B34" s="75" t="str">
        <f>'All data'!F34</f>
        <v>M</v>
      </c>
      <c r="C34" s="75" t="str">
        <f>'All data'!E34</f>
        <v>GBM, IDH WT</v>
      </c>
      <c r="D34" s="75" t="str">
        <f>'All data'!D34</f>
        <v>Recurrence</v>
      </c>
      <c r="E34" s="75" t="str">
        <f>'All data'!G34</f>
        <v>C</v>
      </c>
      <c r="F34" s="233" t="str">
        <f>'All data'!H34</f>
        <v>C</v>
      </c>
      <c r="G34" s="75">
        <f>'All data'!P34</f>
        <v>30</v>
      </c>
      <c r="H34" s="75" t="str">
        <f>'All data'!Q34</f>
        <v>Y</v>
      </c>
      <c r="I34" s="75">
        <f>'All data'!R34</f>
        <v>65</v>
      </c>
      <c r="J34" s="233">
        <f>'All data'!S34</f>
        <v>39</v>
      </c>
      <c r="K34" s="373" t="str">
        <f>'All data'!T34</f>
        <v>25-44</v>
      </c>
      <c r="L34" s="75">
        <f>'All data'!V34</f>
        <v>3</v>
      </c>
      <c r="M34" s="75">
        <f>'All data'!W34</f>
        <v>3</v>
      </c>
      <c r="N34" s="75">
        <f>'All data'!X34</f>
        <v>3</v>
      </c>
    </row>
    <row r="35" spans="1:14" x14ac:dyDescent="0.2">
      <c r="A35" s="9">
        <f>'All data'!A35</f>
        <v>80</v>
      </c>
      <c r="B35" s="75" t="str">
        <f>'All data'!F35</f>
        <v>M</v>
      </c>
      <c r="C35" s="75" t="str">
        <f>'All data'!E35</f>
        <v>GBM, IDH WT</v>
      </c>
      <c r="D35" s="75" t="str">
        <f>'All data'!D35</f>
        <v>Primary</v>
      </c>
      <c r="E35" s="75" t="str">
        <f>'All data'!G35</f>
        <v>P</v>
      </c>
      <c r="F35" s="233" t="str">
        <f>'All data'!H35</f>
        <v>P</v>
      </c>
      <c r="G35" s="75">
        <f>'All data'!P35</f>
        <v>120</v>
      </c>
      <c r="H35" s="75" t="str">
        <f>'All data'!Q35</f>
        <v>Y</v>
      </c>
      <c r="I35" s="75">
        <f>'All data'!R35</f>
        <v>60</v>
      </c>
      <c r="J35" s="233">
        <f>'All data'!S35</f>
        <v>59</v>
      </c>
      <c r="K35" s="373" t="str">
        <f>'All data'!T35</f>
        <v>48-87</v>
      </c>
      <c r="L35" s="75">
        <f>'All data'!V35</f>
        <v>3</v>
      </c>
      <c r="M35" s="75">
        <f>'All data'!W35</f>
        <v>0</v>
      </c>
      <c r="N35" s="75">
        <f>'All data'!X35</f>
        <v>0</v>
      </c>
    </row>
    <row r="36" spans="1:14" x14ac:dyDescent="0.2">
      <c r="A36" s="9">
        <f>'All data'!A36</f>
        <v>84</v>
      </c>
      <c r="B36" s="75" t="str">
        <f>'All data'!F36</f>
        <v>F</v>
      </c>
      <c r="C36" s="75" t="str">
        <f>'All data'!E36</f>
        <v>GBM, IDH WT</v>
      </c>
      <c r="D36" s="75" t="str">
        <f>'All data'!D36</f>
        <v>Primary</v>
      </c>
      <c r="E36" s="75" t="str">
        <f>'All data'!G36</f>
        <v>C</v>
      </c>
      <c r="F36" s="233" t="str">
        <f>'All data'!H36</f>
        <v>C</v>
      </c>
      <c r="G36" s="75">
        <f>'All data'!P36</f>
        <v>30</v>
      </c>
      <c r="H36" s="75" t="str">
        <f>'All data'!Q36</f>
        <v>Y</v>
      </c>
      <c r="I36" s="75">
        <f>'All data'!R36</f>
        <v>60</v>
      </c>
      <c r="J36" s="233">
        <f>'All data'!S36</f>
        <v>74</v>
      </c>
      <c r="K36" s="373" t="str">
        <f>'All data'!T36</f>
        <v>43-77</v>
      </c>
      <c r="L36" s="75">
        <f>'All data'!V36</f>
        <v>3</v>
      </c>
      <c r="M36" s="75">
        <f>'All data'!W36</f>
        <v>0</v>
      </c>
      <c r="N36" s="75">
        <f>'All data'!X36</f>
        <v>0</v>
      </c>
    </row>
    <row r="37" spans="1:14" x14ac:dyDescent="0.2">
      <c r="A37" s="9">
        <f>'All data'!A37</f>
        <v>85</v>
      </c>
      <c r="B37" s="75" t="str">
        <f>'All data'!F37</f>
        <v>M</v>
      </c>
      <c r="C37" s="75" t="str">
        <f>'All data'!E37</f>
        <v>GBM, IDH WT</v>
      </c>
      <c r="D37" s="75" t="str">
        <f>'All data'!D37</f>
        <v>Primary</v>
      </c>
      <c r="E37" s="75" t="str">
        <f>'All data'!G37</f>
        <v>P</v>
      </c>
      <c r="F37" s="233" t="str">
        <f>'All data'!H37</f>
        <v>P</v>
      </c>
      <c r="G37" s="75">
        <f>'All data'!P37</f>
        <v>30</v>
      </c>
      <c r="H37" s="75" t="str">
        <f>'All data'!Q37</f>
        <v>Y</v>
      </c>
      <c r="I37" s="75">
        <f>'All data'!R37</f>
        <v>75</v>
      </c>
      <c r="J37" s="233">
        <f>'All data'!S37</f>
        <v>79</v>
      </c>
      <c r="K37" s="373" t="str">
        <f>'All data'!T37</f>
        <v>54-153</v>
      </c>
      <c r="L37" s="75">
        <f>'All data'!V37</f>
        <v>3</v>
      </c>
      <c r="M37" s="75">
        <f>'All data'!W37</f>
        <v>3</v>
      </c>
      <c r="N37" s="75" t="str">
        <f>'All data'!X37</f>
        <v>NA</v>
      </c>
    </row>
    <row r="38" spans="1:14" x14ac:dyDescent="0.2">
      <c r="A38" s="9">
        <f>'All data'!A38</f>
        <v>91</v>
      </c>
      <c r="B38" s="75" t="str">
        <f>'All data'!F38</f>
        <v>M</v>
      </c>
      <c r="C38" s="75" t="str">
        <f>'All data'!E38</f>
        <v>GBM, IDH WT</v>
      </c>
      <c r="D38" s="75" t="str">
        <f>'All data'!D38</f>
        <v>Primary</v>
      </c>
      <c r="E38" s="75" t="str">
        <f>'All data'!G38</f>
        <v>C</v>
      </c>
      <c r="F38" s="233" t="str">
        <f>'All data'!H38</f>
        <v>NA</v>
      </c>
      <c r="G38" s="75">
        <f>'All data'!P38</f>
        <v>30</v>
      </c>
      <c r="H38" s="75" t="str">
        <f>'All data'!Q38</f>
        <v>Y</v>
      </c>
      <c r="I38" s="75">
        <f>'All data'!R38</f>
        <v>60</v>
      </c>
      <c r="J38" s="233">
        <f>'All data'!S38</f>
        <v>46</v>
      </c>
      <c r="K38" s="373" t="str">
        <f>'All data'!T38</f>
        <v>43-46</v>
      </c>
      <c r="L38" s="75">
        <f>'All data'!V38</f>
        <v>3</v>
      </c>
      <c r="M38" s="75">
        <f>'All data'!W38</f>
        <v>1</v>
      </c>
      <c r="N38" s="75" t="str">
        <f>'All data'!X38</f>
        <v>NA</v>
      </c>
    </row>
    <row r="39" spans="1:14" x14ac:dyDescent="0.2">
      <c r="A39" s="9">
        <f>'All data'!A39</f>
        <v>102</v>
      </c>
      <c r="B39" s="75" t="str">
        <f>'All data'!F39</f>
        <v>M</v>
      </c>
      <c r="C39" s="75" t="str">
        <f>'All data'!E39</f>
        <v>GBM, IDH WT</v>
      </c>
      <c r="D39" s="75" t="str">
        <f>'All data'!D39</f>
        <v>Recurrence</v>
      </c>
      <c r="E39" s="75" t="str">
        <f>'All data'!G39</f>
        <v>C</v>
      </c>
      <c r="F39" s="233" t="str">
        <f>'All data'!H39</f>
        <v>C</v>
      </c>
      <c r="G39" s="75">
        <f>'All data'!P39</f>
        <v>90</v>
      </c>
      <c r="H39" s="75" t="str">
        <f>'All data'!Q39</f>
        <v>Y</v>
      </c>
      <c r="I39" s="75">
        <f>'All data'!R39</f>
        <v>70</v>
      </c>
      <c r="J39" s="233">
        <f>'All data'!S39</f>
        <v>69</v>
      </c>
      <c r="K39" s="373" t="str">
        <f>'All data'!T39</f>
        <v>66-76</v>
      </c>
      <c r="L39" s="75">
        <f>'All data'!V39</f>
        <v>3</v>
      </c>
      <c r="M39" s="75">
        <f>'All data'!W39</f>
        <v>3</v>
      </c>
      <c r="N39" s="75">
        <f>'All data'!X39</f>
        <v>2</v>
      </c>
    </row>
    <row r="40" spans="1:14" x14ac:dyDescent="0.2">
      <c r="A40" s="9">
        <f>'All data'!A40</f>
        <v>108</v>
      </c>
      <c r="B40" s="75" t="str">
        <f>'All data'!F40</f>
        <v>M</v>
      </c>
      <c r="C40" s="75" t="str">
        <f>'All data'!E40</f>
        <v>GBM, IDH WT</v>
      </c>
      <c r="D40" s="75" t="str">
        <f>'All data'!D40</f>
        <v>Primary</v>
      </c>
      <c r="E40" s="75" t="str">
        <f>'All data'!G40</f>
        <v>NA</v>
      </c>
      <c r="F40" s="233" t="str">
        <f>'All data'!H40</f>
        <v>NA</v>
      </c>
      <c r="G40" s="75">
        <f>'All data'!P40</f>
        <v>60</v>
      </c>
      <c r="H40" s="75" t="str">
        <f>'All data'!Q40</f>
        <v>Y</v>
      </c>
      <c r="I40" s="233">
        <f>'All data'!R40</f>
        <v>40</v>
      </c>
      <c r="J40" s="233">
        <f>'All data'!S40</f>
        <v>41</v>
      </c>
      <c r="K40" s="373" t="str">
        <f>'All data'!T40</f>
        <v>26-53</v>
      </c>
      <c r="L40" s="75">
        <f>'All data'!V40</f>
        <v>3</v>
      </c>
      <c r="M40" s="75">
        <f>'All data'!W40</f>
        <v>3</v>
      </c>
      <c r="N40" s="75">
        <f>'All data'!X40</f>
        <v>0</v>
      </c>
    </row>
    <row r="41" spans="1:14" x14ac:dyDescent="0.2">
      <c r="A41" s="9">
        <f>'All data'!A41</f>
        <v>110</v>
      </c>
      <c r="B41" s="75" t="str">
        <f>'All data'!F41</f>
        <v>F</v>
      </c>
      <c r="C41" s="273" t="str">
        <f>'All data'!E41</f>
        <v>Glioblastoma with primitive neuronal component, IDH-wildtype</v>
      </c>
      <c r="D41" s="75" t="str">
        <f>'All data'!D41</f>
        <v>Primary</v>
      </c>
      <c r="E41" s="75" t="str">
        <f>'All data'!G41</f>
        <v>NA</v>
      </c>
      <c r="F41" s="233" t="str">
        <f>'All data'!H41</f>
        <v>P</v>
      </c>
      <c r="G41" s="75">
        <f>'All data'!P41</f>
        <v>120</v>
      </c>
      <c r="H41" s="75" t="str">
        <f>'All data'!Q41</f>
        <v>Y</v>
      </c>
      <c r="I41" s="233">
        <f>'All data'!R41</f>
        <v>90</v>
      </c>
      <c r="J41" s="233">
        <f>'All data'!S41</f>
        <v>89</v>
      </c>
      <c r="K41" s="373" t="str">
        <f>'All data'!T41</f>
        <v>68-94</v>
      </c>
      <c r="L41" s="75">
        <f>'All data'!V41</f>
        <v>2</v>
      </c>
      <c r="M41" s="75" t="str">
        <f>'All data'!W41</f>
        <v>NA</v>
      </c>
      <c r="N41" s="75" t="str">
        <f>'All data'!X41</f>
        <v>NA</v>
      </c>
    </row>
    <row r="42" spans="1:14" x14ac:dyDescent="0.2">
      <c r="A42" s="9">
        <f>'All data'!A42</f>
        <v>114</v>
      </c>
      <c r="B42" s="75" t="str">
        <f>'All data'!F42</f>
        <v>M</v>
      </c>
      <c r="C42" s="75" t="str">
        <f>'All data'!E42</f>
        <v>GBM, IDH WT</v>
      </c>
      <c r="D42" s="75" t="str">
        <f>'All data'!D42</f>
        <v>Recurrence</v>
      </c>
      <c r="E42" s="75" t="str">
        <f>'All data'!G42</f>
        <v>NA</v>
      </c>
      <c r="F42" s="233" t="str">
        <f>'All data'!H42</f>
        <v>C</v>
      </c>
      <c r="G42" s="75">
        <f>'All data'!P42</f>
        <v>30</v>
      </c>
      <c r="H42" s="75" t="str">
        <f>'All data'!Q42</f>
        <v>Y</v>
      </c>
      <c r="I42" s="233">
        <f>'All data'!R42</f>
        <v>40</v>
      </c>
      <c r="J42" s="233">
        <f>'All data'!S42</f>
        <v>82</v>
      </c>
      <c r="K42" s="373" t="str">
        <f>'All data'!T42</f>
        <v>74-113</v>
      </c>
      <c r="L42" s="75">
        <f>'All data'!V42</f>
        <v>3</v>
      </c>
      <c r="M42" s="75" t="str">
        <f>'All data'!W42</f>
        <v>NA</v>
      </c>
      <c r="N42" s="75" t="str">
        <f>'All data'!X42</f>
        <v>NA</v>
      </c>
    </row>
    <row r="43" spans="1:14" x14ac:dyDescent="0.2">
      <c r="A43" s="9">
        <f>'All data'!A43</f>
        <v>115</v>
      </c>
      <c r="B43" s="75" t="str">
        <f>'All data'!F43</f>
        <v>F</v>
      </c>
      <c r="C43" s="75" t="str">
        <f>'All data'!E43</f>
        <v>GBM, IDH WT</v>
      </c>
      <c r="D43" s="75" t="str">
        <f>'All data'!D43</f>
        <v>Primary</v>
      </c>
      <c r="E43" s="75" t="str">
        <f>'All data'!G43</f>
        <v>NA</v>
      </c>
      <c r="F43" s="233" t="str">
        <f>'All data'!H43</f>
        <v>C</v>
      </c>
      <c r="G43" s="75">
        <f>'All data'!P43</f>
        <v>120</v>
      </c>
      <c r="H43" s="75" t="str">
        <f>'All data'!Q43</f>
        <v>Y</v>
      </c>
      <c r="I43" s="233">
        <f>'All data'!R43</f>
        <v>140</v>
      </c>
      <c r="J43" s="233">
        <f>'All data'!S43</f>
        <v>91</v>
      </c>
      <c r="K43" s="373" t="str">
        <f>'All data'!T43</f>
        <v>75-101</v>
      </c>
      <c r="L43" s="75">
        <f>'All data'!V43</f>
        <v>3</v>
      </c>
      <c r="M43" s="75">
        <f>'All data'!W43</f>
        <v>0</v>
      </c>
      <c r="N43" s="75" t="str">
        <f>'All data'!X43</f>
        <v>NA</v>
      </c>
    </row>
    <row r="44" spans="1:14" x14ac:dyDescent="0.2">
      <c r="A44" s="9">
        <f>'All data'!A44</f>
        <v>116</v>
      </c>
      <c r="B44" s="75" t="str">
        <f>'All data'!F44</f>
        <v>F</v>
      </c>
      <c r="C44" s="75" t="str">
        <f>'All data'!E44</f>
        <v>GBM, IDH WT</v>
      </c>
      <c r="D44" s="75" t="str">
        <f>'All data'!D44</f>
        <v>Primary</v>
      </c>
      <c r="E44" s="75" t="str">
        <f>'All data'!G44</f>
        <v>M</v>
      </c>
      <c r="F44" s="233" t="str">
        <f>'All data'!H44</f>
        <v>P</v>
      </c>
      <c r="G44" s="75">
        <f>'All data'!P44</f>
        <v>60</v>
      </c>
      <c r="H44" s="75" t="str">
        <f>'All data'!Q44</f>
        <v>Y</v>
      </c>
      <c r="I44" s="233">
        <f>'All data'!R44</f>
        <v>60</v>
      </c>
      <c r="J44" s="233">
        <f>'All data'!S44</f>
        <v>61</v>
      </c>
      <c r="K44" s="373" t="str">
        <f>'All data'!T44</f>
        <v>42-391</v>
      </c>
      <c r="L44" s="75">
        <f>'All data'!V44</f>
        <v>3</v>
      </c>
      <c r="M44" s="75" t="str">
        <f>'All data'!W44</f>
        <v>NA</v>
      </c>
      <c r="N44" s="75" t="str">
        <f>'All data'!X44</f>
        <v>NA</v>
      </c>
    </row>
    <row r="45" spans="1:14" x14ac:dyDescent="0.2">
      <c r="A45" s="9">
        <f>'All data'!A45</f>
        <v>117</v>
      </c>
      <c r="B45" s="75" t="str">
        <f>'All data'!F45</f>
        <v>M</v>
      </c>
      <c r="C45" s="75" t="str">
        <f>'All data'!E45</f>
        <v>GBM, IDH WT</v>
      </c>
      <c r="D45" s="75" t="str">
        <f>'All data'!D45</f>
        <v>Primary</v>
      </c>
      <c r="E45" s="75" t="str">
        <f>'All data'!G45</f>
        <v>P</v>
      </c>
      <c r="F45" s="233" t="str">
        <f>'All data'!H45</f>
        <v>P</v>
      </c>
      <c r="G45" s="75">
        <f>'All data'!P45</f>
        <v>90</v>
      </c>
      <c r="H45" s="75" t="str">
        <f>'All data'!Q45</f>
        <v>Y</v>
      </c>
      <c r="I45" s="233">
        <f>'All data'!R45</f>
        <v>60</v>
      </c>
      <c r="J45" s="233">
        <f>'All data'!S45</f>
        <v>65</v>
      </c>
      <c r="K45" s="373" t="str">
        <f>'All data'!T45</f>
        <v>60-124</v>
      </c>
      <c r="L45" s="75">
        <f>'All data'!V45</f>
        <v>3</v>
      </c>
      <c r="M45" s="75" t="str">
        <f>'All data'!W45</f>
        <v>NA</v>
      </c>
      <c r="N45" s="75" t="str">
        <f>'All data'!X45</f>
        <v>NA</v>
      </c>
    </row>
    <row r="46" spans="1:14" x14ac:dyDescent="0.2">
      <c r="A46" s="9">
        <f>'All data'!A46</f>
        <v>118</v>
      </c>
      <c r="B46" s="75" t="str">
        <f>'All data'!F46</f>
        <v>F</v>
      </c>
      <c r="C46" s="75" t="str">
        <f>'All data'!E46</f>
        <v>GBM, IDH WT</v>
      </c>
      <c r="D46" s="75" t="str">
        <f>'All data'!D46</f>
        <v>Primary</v>
      </c>
      <c r="E46" s="75" t="str">
        <f>'All data'!G46</f>
        <v>U</v>
      </c>
      <c r="F46" s="233" t="str">
        <f>'All data'!H46</f>
        <v>P</v>
      </c>
      <c r="G46" s="75">
        <f>'All data'!P46</f>
        <v>60</v>
      </c>
      <c r="H46" s="75" t="str">
        <f>'All data'!Q46</f>
        <v>Y</v>
      </c>
      <c r="I46" s="233">
        <f>'All data'!R46</f>
        <v>60</v>
      </c>
      <c r="J46" s="233">
        <f>'All data'!S46</f>
        <v>60</v>
      </c>
      <c r="K46" s="373" t="str">
        <f>'All data'!T46</f>
        <v>53-125</v>
      </c>
      <c r="L46" s="75">
        <f>'All data'!V46</f>
        <v>3</v>
      </c>
      <c r="M46" s="75" t="str">
        <f>'All data'!W46</f>
        <v>NA</v>
      </c>
      <c r="N46" s="75" t="str">
        <f>'All data'!X46</f>
        <v>NA</v>
      </c>
    </row>
    <row r="47" spans="1:14" x14ac:dyDescent="0.2">
      <c r="A47" s="9">
        <f>'All data'!A47</f>
        <v>120</v>
      </c>
      <c r="B47" s="75" t="str">
        <f>'All data'!F47</f>
        <v>M</v>
      </c>
      <c r="C47" s="75" t="str">
        <f>'All data'!E47</f>
        <v>GBM, IDH WT</v>
      </c>
      <c r="D47" s="75" t="str">
        <f>'All data'!D47</f>
        <v>Recurrence</v>
      </c>
      <c r="E47" s="75" t="str">
        <f>'All data'!G47</f>
        <v>NA</v>
      </c>
      <c r="F47" s="233" t="str">
        <f>'All data'!H47</f>
        <v>P</v>
      </c>
      <c r="G47" s="75">
        <f>'All data'!P47</f>
        <v>60</v>
      </c>
      <c r="H47" s="75" t="str">
        <f>'All data'!Q47</f>
        <v>Y</v>
      </c>
      <c r="I47" s="233">
        <f>'All data'!R47</f>
        <v>43</v>
      </c>
      <c r="J47" s="233">
        <f>'All data'!S47</f>
        <v>44</v>
      </c>
      <c r="K47" s="373" t="str">
        <f>'All data'!T47</f>
        <v>39-67</v>
      </c>
      <c r="L47" s="75">
        <f>'All data'!V47</f>
        <v>3</v>
      </c>
      <c r="M47" s="75">
        <f>'All data'!W47</f>
        <v>3</v>
      </c>
      <c r="N47" s="75">
        <f>'All data'!X47</f>
        <v>3</v>
      </c>
    </row>
    <row r="48" spans="1:14" x14ac:dyDescent="0.2">
      <c r="A48" s="9">
        <f>'All data'!A48</f>
        <v>122</v>
      </c>
      <c r="B48" s="75" t="str">
        <f>'All data'!F48</f>
        <v>F</v>
      </c>
      <c r="C48" s="75" t="str">
        <f>'All data'!E48</f>
        <v>GBM, IDH WT</v>
      </c>
      <c r="D48" s="75" t="str">
        <f>'All data'!D48</f>
        <v>Primary</v>
      </c>
      <c r="E48" s="75" t="str">
        <f>'All data'!G48</f>
        <v>NA</v>
      </c>
      <c r="F48" s="233" t="str">
        <f>'All data'!H48</f>
        <v>C</v>
      </c>
      <c r="G48" s="75">
        <f>'All data'!P48</f>
        <v>90</v>
      </c>
      <c r="H48" s="75" t="str">
        <f>'All data'!Q48</f>
        <v>Y</v>
      </c>
      <c r="I48" s="233">
        <f>'All data'!R48</f>
        <v>50</v>
      </c>
      <c r="J48" s="233">
        <f>'All data'!S48</f>
        <v>80</v>
      </c>
      <c r="K48" s="373" t="str">
        <f>'All data'!T48</f>
        <v>66-97</v>
      </c>
      <c r="L48" s="75">
        <f>'All data'!V48</f>
        <v>3</v>
      </c>
      <c r="M48" s="75">
        <f>'All data'!W48</f>
        <v>3</v>
      </c>
      <c r="N48" s="75">
        <f>'All data'!X48</f>
        <v>2</v>
      </c>
    </row>
    <row r="49" spans="1:14" x14ac:dyDescent="0.2">
      <c r="A49" s="9">
        <f>'All data'!A49</f>
        <v>123</v>
      </c>
      <c r="B49" s="75" t="str">
        <f>'All data'!F49</f>
        <v>F</v>
      </c>
      <c r="C49" s="75" t="str">
        <f>'All data'!E49</f>
        <v>GBM, IDH WT</v>
      </c>
      <c r="D49" s="75" t="str">
        <f>'All data'!D49</f>
        <v>Primary</v>
      </c>
      <c r="E49" s="75" t="str">
        <f>'All data'!G49</f>
        <v>NA</v>
      </c>
      <c r="F49" s="233" t="str">
        <f>'All data'!H49</f>
        <v>C</v>
      </c>
      <c r="G49" s="75">
        <f>'All data'!P49</f>
        <v>30</v>
      </c>
      <c r="H49" s="75" t="str">
        <f>'All data'!Q49</f>
        <v>Y</v>
      </c>
      <c r="I49" s="233">
        <f>'All data'!R49</f>
        <v>30</v>
      </c>
      <c r="J49" s="233">
        <f>'All data'!S49</f>
        <v>30</v>
      </c>
      <c r="K49" s="373" t="str">
        <f>'All data'!T49</f>
        <v>29-31</v>
      </c>
      <c r="L49" s="75">
        <f>'All data'!V49</f>
        <v>3</v>
      </c>
      <c r="M49" s="75">
        <v>3</v>
      </c>
      <c r="N49" s="75">
        <f>'All data'!X49</f>
        <v>3</v>
      </c>
    </row>
    <row r="50" spans="1:14" x14ac:dyDescent="0.2">
      <c r="A50" s="9">
        <f>'All data'!A50</f>
        <v>125</v>
      </c>
      <c r="B50" s="75" t="str">
        <f>'All data'!F50</f>
        <v>M</v>
      </c>
      <c r="C50" s="75" t="str">
        <f>'All data'!E50</f>
        <v>GBM, IDH WT</v>
      </c>
      <c r="D50" s="75" t="str">
        <f>'All data'!D50</f>
        <v>Primary</v>
      </c>
      <c r="E50" s="75" t="str">
        <f>'All data'!G50</f>
        <v>NA</v>
      </c>
      <c r="F50" s="233" t="str">
        <f>'All data'!H50</f>
        <v>NA</v>
      </c>
      <c r="G50" s="75">
        <f>'All data'!P50</f>
        <v>90</v>
      </c>
      <c r="H50" s="75" t="str">
        <f>'All data'!Q50</f>
        <v>Y</v>
      </c>
      <c r="I50" s="233">
        <f>'All data'!R50</f>
        <v>150</v>
      </c>
      <c r="J50" s="233">
        <f>'All data'!S50</f>
        <v>80</v>
      </c>
      <c r="K50" s="373" t="str">
        <f>'All data'!T50</f>
        <v>50-104</v>
      </c>
      <c r="L50" s="75">
        <f>'All data'!V50</f>
        <v>3</v>
      </c>
      <c r="M50" s="75">
        <f>'All data'!W50</f>
        <v>3</v>
      </c>
      <c r="N50" s="75" t="str">
        <f>'All data'!X50</f>
        <v>NA</v>
      </c>
    </row>
    <row r="51" spans="1:14" x14ac:dyDescent="0.2">
      <c r="A51" s="9">
        <f>'All data'!A51</f>
        <v>126</v>
      </c>
      <c r="B51" s="75" t="str">
        <f>'All data'!F51</f>
        <v>M</v>
      </c>
      <c r="C51" s="75" t="str">
        <f>'All data'!E51</f>
        <v>GBM, IDH WT</v>
      </c>
      <c r="D51" s="75" t="str">
        <f>'All data'!D51</f>
        <v>Primary</v>
      </c>
      <c r="E51" s="75" t="str">
        <f>'All data'!G51</f>
        <v>NA</v>
      </c>
      <c r="F51" s="233" t="str">
        <f>'All data'!H51</f>
        <v>C</v>
      </c>
      <c r="G51" s="75">
        <f>'All data'!P51</f>
        <v>90</v>
      </c>
      <c r="H51" s="75" t="str">
        <f>'All data'!Q51</f>
        <v>Y</v>
      </c>
      <c r="I51" s="233">
        <f>'All data'!R51</f>
        <v>140</v>
      </c>
      <c r="J51" s="233">
        <f>'All data'!S51</f>
        <v>148</v>
      </c>
      <c r="K51" s="373" t="str">
        <f>'All data'!T51</f>
        <v>83-153</v>
      </c>
      <c r="L51" s="75">
        <f>'All data'!V51</f>
        <v>3</v>
      </c>
      <c r="M51" s="75" t="str">
        <f>'All data'!W51</f>
        <v>NA</v>
      </c>
      <c r="N51" s="75" t="str">
        <f>'All data'!X51</f>
        <v>NA</v>
      </c>
    </row>
    <row r="52" spans="1:14" x14ac:dyDescent="0.2">
      <c r="A52" s="9">
        <f>'All data'!A52</f>
        <v>129</v>
      </c>
      <c r="B52" s="75" t="str">
        <f>'All data'!F52</f>
        <v>F</v>
      </c>
      <c r="C52" s="75" t="str">
        <f>'All data'!E52</f>
        <v>GBM, IDH WT</v>
      </c>
      <c r="D52" s="75" t="str">
        <f>'All data'!D52</f>
        <v>Recurrence</v>
      </c>
      <c r="E52" s="75" t="str">
        <f>'All data'!G52</f>
        <v>NA</v>
      </c>
      <c r="F52" s="233" t="str">
        <f>'All data'!H52</f>
        <v>C</v>
      </c>
      <c r="G52" s="75">
        <f>'All data'!P52</f>
        <v>180</v>
      </c>
      <c r="H52" s="75" t="str">
        <f>'All data'!Q52</f>
        <v>Y</v>
      </c>
      <c r="I52" s="233">
        <f>'All data'!R52</f>
        <v>80</v>
      </c>
      <c r="J52" s="233">
        <f>'All data'!S52</f>
        <v>80</v>
      </c>
      <c r="K52" s="373" t="str">
        <f>'All data'!T52</f>
        <v>55-83</v>
      </c>
      <c r="L52" s="75">
        <f>'All data'!V52</f>
        <v>3</v>
      </c>
      <c r="M52" s="75" t="str">
        <f>'All data'!W52</f>
        <v>NA</v>
      </c>
      <c r="N52" s="75" t="str">
        <f>'All data'!X52</f>
        <v>NA</v>
      </c>
    </row>
    <row r="53" spans="1:14" x14ac:dyDescent="0.2">
      <c r="A53" s="9">
        <f>'All data'!A53</f>
        <v>132</v>
      </c>
      <c r="B53" s="75" t="str">
        <f>'All data'!F53</f>
        <v>M</v>
      </c>
      <c r="C53" s="75" t="str">
        <f>'All data'!E53</f>
        <v>GBM, IDH WT</v>
      </c>
      <c r="D53" s="75" t="str">
        <f>'All data'!D53</f>
        <v>Primary</v>
      </c>
      <c r="E53" s="75" t="str">
        <f>'All data'!G53</f>
        <v>NA</v>
      </c>
      <c r="F53" s="233" t="str">
        <f>'All data'!H53</f>
        <v>NA</v>
      </c>
      <c r="G53" s="75">
        <f>'All data'!P53</f>
        <v>30</v>
      </c>
      <c r="H53" s="75" t="str">
        <f>'All data'!Q53</f>
        <v>Y</v>
      </c>
      <c r="I53" s="233">
        <f>'All data'!R53</f>
        <v>100</v>
      </c>
      <c r="J53" s="233">
        <f>'All data'!S53</f>
        <v>101</v>
      </c>
      <c r="K53" s="373" t="str">
        <f>'All data'!T53</f>
        <v>48-113</v>
      </c>
      <c r="L53" s="75">
        <f>'All data'!V53</f>
        <v>3</v>
      </c>
      <c r="M53" s="75" t="str">
        <f>'All data'!W53</f>
        <v>NA</v>
      </c>
      <c r="N53" s="75" t="str">
        <f>'All data'!X53</f>
        <v>NA</v>
      </c>
    </row>
    <row r="54" spans="1:14" x14ac:dyDescent="0.2">
      <c r="A54" s="9">
        <f>'All data'!A54</f>
        <v>134</v>
      </c>
      <c r="B54" s="75" t="str">
        <f>'All data'!F54</f>
        <v>F</v>
      </c>
      <c r="C54" s="75" t="str">
        <f>'All data'!E54</f>
        <v>GBM, IDH WT</v>
      </c>
      <c r="D54" s="75" t="str">
        <f>'All data'!D54</f>
        <v>Recurrence</v>
      </c>
      <c r="E54" s="75" t="str">
        <f>'All data'!G54</f>
        <v>NA</v>
      </c>
      <c r="F54" s="233" t="str">
        <f>'All data'!H54</f>
        <v>C</v>
      </c>
      <c r="G54" s="75">
        <f>'All data'!P54</f>
        <v>60</v>
      </c>
      <c r="H54" s="75" t="str">
        <f>'All data'!Q54</f>
        <v>Y</v>
      </c>
      <c r="I54" s="233">
        <f>'All data'!R54</f>
        <v>90</v>
      </c>
      <c r="J54" s="233">
        <f>'All data'!S54</f>
        <v>112</v>
      </c>
      <c r="K54" s="373" t="str">
        <f>'All data'!T54</f>
        <v>90-409</v>
      </c>
      <c r="L54" s="75">
        <f>'All data'!V54</f>
        <v>3</v>
      </c>
      <c r="M54" s="75" t="str">
        <f>'All data'!W54</f>
        <v>NA</v>
      </c>
      <c r="N54" s="75" t="str">
        <f>'All data'!X54</f>
        <v>NA</v>
      </c>
    </row>
    <row r="55" spans="1:14" x14ac:dyDescent="0.2">
      <c r="A55" s="9">
        <f>'All data'!A55</f>
        <v>137</v>
      </c>
      <c r="B55" s="75" t="str">
        <f>'All data'!F55</f>
        <v>F</v>
      </c>
      <c r="C55" s="75" t="str">
        <f>'All data'!E55</f>
        <v>GBM, IDH WT</v>
      </c>
      <c r="D55" s="273" t="str">
        <f>'All data'!D55</f>
        <v>Recurrence (contralateral hemisphere)</v>
      </c>
      <c r="E55" s="75" t="str">
        <f>'All data'!G55</f>
        <v>NA</v>
      </c>
      <c r="F55" s="233" t="str">
        <f>'All data'!H55</f>
        <v>C</v>
      </c>
      <c r="G55" s="75">
        <f>'All data'!P55</f>
        <v>150</v>
      </c>
      <c r="H55" s="75" t="str">
        <f>'All data'!Q55</f>
        <v>Y</v>
      </c>
      <c r="I55" s="233">
        <f>'All data'!R55</f>
        <v>75</v>
      </c>
      <c r="J55" s="233">
        <f>'All data'!S55</f>
        <v>76</v>
      </c>
      <c r="K55" s="373" t="str">
        <f>'All data'!T55</f>
        <v>75-82</v>
      </c>
      <c r="L55" s="75">
        <f>'All data'!V55</f>
        <v>3</v>
      </c>
      <c r="M55" s="75" t="str">
        <f>'All data'!W55</f>
        <v>NA</v>
      </c>
      <c r="N55" s="75" t="str">
        <f>'All data'!X55</f>
        <v>NA</v>
      </c>
    </row>
    <row r="56" spans="1:14" x14ac:dyDescent="0.2">
      <c r="A56" s="9">
        <f>'All data'!A56</f>
        <v>139</v>
      </c>
      <c r="B56" s="75" t="str">
        <f>'All data'!F56</f>
        <v>F</v>
      </c>
      <c r="C56" s="75" t="str">
        <f>'All data'!E56</f>
        <v>GBM, IDH WT</v>
      </c>
      <c r="D56" s="75" t="str">
        <f>'All data'!D56</f>
        <v>Recurrence</v>
      </c>
      <c r="E56" s="75" t="str">
        <f>'All data'!G56</f>
        <v>NA</v>
      </c>
      <c r="F56" s="233" t="str">
        <f>'All data'!H56</f>
        <v>NA</v>
      </c>
      <c r="G56" s="75">
        <f>'All data'!P56</f>
        <v>60</v>
      </c>
      <c r="H56" s="75" t="str">
        <f>'All data'!Q56</f>
        <v>NA</v>
      </c>
      <c r="I56" s="233" t="str">
        <f>'All data'!R56</f>
        <v>NA</v>
      </c>
      <c r="J56" s="233" t="str">
        <f>'All data'!S56</f>
        <v>NA</v>
      </c>
      <c r="K56" s="373" t="str">
        <f>'All data'!T56</f>
        <v>NA</v>
      </c>
      <c r="L56" s="75">
        <f>'All data'!V56</f>
        <v>3</v>
      </c>
      <c r="M56" s="75" t="str">
        <f>'All data'!W56</f>
        <v>NA</v>
      </c>
      <c r="N56" s="75" t="str">
        <f>'All data'!X56</f>
        <v>NA</v>
      </c>
    </row>
    <row r="57" spans="1:14" x14ac:dyDescent="0.2">
      <c r="A57" s="9">
        <f>'All data'!A57</f>
        <v>143</v>
      </c>
      <c r="B57" s="75" t="str">
        <f>'All data'!F57</f>
        <v>M</v>
      </c>
      <c r="C57" s="75" t="str">
        <f>'All data'!E57</f>
        <v>GBM, IDH WT</v>
      </c>
      <c r="D57" s="75" t="str">
        <f>'All data'!D57</f>
        <v>Recurrence/progression</v>
      </c>
      <c r="E57" s="75" t="str">
        <f>'All data'!G57</f>
        <v>NA</v>
      </c>
      <c r="F57" s="233" t="str">
        <f>'All data'!H57</f>
        <v>C</v>
      </c>
      <c r="G57" s="75">
        <f>'All data'!P57</f>
        <v>60</v>
      </c>
      <c r="H57" s="75" t="str">
        <f>'All data'!Q57</f>
        <v>Y</v>
      </c>
      <c r="I57" s="233">
        <f>'All data'!R57</f>
        <v>42</v>
      </c>
      <c r="J57" s="233">
        <f>'All data'!S57</f>
        <v>54</v>
      </c>
      <c r="K57" s="373" t="str">
        <f>'All data'!T57</f>
        <v>50-69</v>
      </c>
      <c r="L57" s="75">
        <f>'All data'!V57</f>
        <v>3</v>
      </c>
      <c r="M57" s="75">
        <f>'All data'!W57</f>
        <v>3</v>
      </c>
      <c r="N57" s="75">
        <f>'All data'!X57</f>
        <v>2</v>
      </c>
    </row>
    <row r="58" spans="1:14" x14ac:dyDescent="0.2">
      <c r="A58" s="9">
        <f>'All data'!A58</f>
        <v>146</v>
      </c>
      <c r="B58" s="75" t="str">
        <f>'All data'!F58</f>
        <v>F</v>
      </c>
      <c r="C58" s="75" t="str">
        <f>'All data'!E58</f>
        <v>GBM, IDH WT</v>
      </c>
      <c r="D58" s="75" t="str">
        <f>'All data'!D58</f>
        <v>Recurrence</v>
      </c>
      <c r="E58" s="75" t="str">
        <f>'All data'!G58</f>
        <v>NA</v>
      </c>
      <c r="F58" s="233" t="str">
        <f>'All data'!H58</f>
        <v>P</v>
      </c>
      <c r="G58" s="75">
        <f>'All data'!P58</f>
        <v>120</v>
      </c>
      <c r="H58" s="75" t="str">
        <f>'All data'!Q58</f>
        <v>NA</v>
      </c>
      <c r="I58" s="233" t="str">
        <f>'All data'!R58</f>
        <v>NA</v>
      </c>
      <c r="J58" s="233">
        <f>'All data'!S58</f>
        <v>35</v>
      </c>
      <c r="K58" s="373" t="str">
        <f>'All data'!T58</f>
        <v>29-35</v>
      </c>
      <c r="L58" s="75" t="str">
        <f>'All data'!V58</f>
        <v>NA</v>
      </c>
      <c r="M58" s="75" t="str">
        <f>'All data'!W58</f>
        <v>NA</v>
      </c>
      <c r="N58" s="75" t="str">
        <f>'All data'!X58</f>
        <v>NA</v>
      </c>
    </row>
    <row r="59" spans="1:14" x14ac:dyDescent="0.2">
      <c r="A59" s="9">
        <f>'All data'!A59</f>
        <v>147</v>
      </c>
      <c r="B59" s="75" t="str">
        <f>'All data'!F59</f>
        <v>M</v>
      </c>
      <c r="C59" s="75" t="str">
        <f>'All data'!E59</f>
        <v>GBM, IDH WT</v>
      </c>
      <c r="D59" s="75" t="str">
        <f>'All data'!D59</f>
        <v>Primary</v>
      </c>
      <c r="E59" s="75" t="str">
        <f>'All data'!G59</f>
        <v>NA</v>
      </c>
      <c r="F59" s="233" t="str">
        <f>'All data'!H59</f>
        <v>NA</v>
      </c>
      <c r="G59" s="75">
        <f>'All data'!P59</f>
        <v>90</v>
      </c>
      <c r="H59" s="75" t="str">
        <f>'All data'!Q59</f>
        <v>Y</v>
      </c>
      <c r="I59" s="233">
        <f>'All data'!R59</f>
        <v>85</v>
      </c>
      <c r="J59" s="233" t="str">
        <f>'All data'!S59</f>
        <v>NA</v>
      </c>
      <c r="K59" s="373" t="str">
        <f>'All data'!T59</f>
        <v>NA</v>
      </c>
      <c r="L59" s="75">
        <f>'All data'!V59</f>
        <v>3</v>
      </c>
      <c r="M59" s="75">
        <f>'All data'!W59</f>
        <v>3</v>
      </c>
      <c r="N59" s="75" t="str">
        <f>'All data'!X59</f>
        <v>NA</v>
      </c>
    </row>
    <row r="60" spans="1:14" x14ac:dyDescent="0.2">
      <c r="A60" s="9">
        <f>'All data'!A60</f>
        <v>148</v>
      </c>
      <c r="B60" s="75" t="str">
        <f>'All data'!F60</f>
        <v>F</v>
      </c>
      <c r="C60" s="75" t="str">
        <f>'All data'!E60</f>
        <v>GBM, IDH WT</v>
      </c>
      <c r="D60" s="75" t="str">
        <f>'All data'!D60</f>
        <v>Primary</v>
      </c>
      <c r="E60" s="75" t="str">
        <f>'All data'!G60</f>
        <v>NA</v>
      </c>
      <c r="F60" s="233" t="str">
        <f>'All data'!H60</f>
        <v>P</v>
      </c>
      <c r="G60" s="75">
        <f>'All data'!P60</f>
        <v>60</v>
      </c>
      <c r="H60" s="75" t="str">
        <f>'All data'!Q60</f>
        <v>Y</v>
      </c>
      <c r="I60" s="233">
        <f>'All data'!R60</f>
        <v>70</v>
      </c>
      <c r="J60" s="233">
        <f>'All data'!S60</f>
        <v>56</v>
      </c>
      <c r="K60" s="373" t="str">
        <f>'All data'!T60</f>
        <v>55-64</v>
      </c>
      <c r="L60" s="75">
        <f>'All data'!V60</f>
        <v>3</v>
      </c>
      <c r="M60" s="75">
        <f>'All data'!W60</f>
        <v>2</v>
      </c>
      <c r="N60" s="75" t="str">
        <f>'All data'!X60</f>
        <v>NA</v>
      </c>
    </row>
    <row r="61" spans="1:14" x14ac:dyDescent="0.2">
      <c r="A61" s="9">
        <f>'All data'!A61</f>
        <v>150</v>
      </c>
      <c r="B61" s="75" t="str">
        <f>'All data'!F61</f>
        <v>M</v>
      </c>
      <c r="C61" s="75" t="str">
        <f>'All data'!E61</f>
        <v>GBM, IDH WT</v>
      </c>
      <c r="D61" s="75" t="str">
        <f>'All data'!D61</f>
        <v>Primary</v>
      </c>
      <c r="E61" s="75" t="str">
        <f>'All data'!G61</f>
        <v>NA</v>
      </c>
      <c r="F61" s="233" t="str">
        <f>'All data'!H61</f>
        <v>P</v>
      </c>
      <c r="G61" s="75">
        <f>'All data'!P61</f>
        <v>90</v>
      </c>
      <c r="H61" s="75" t="str">
        <f>'All data'!Q61</f>
        <v>Y</v>
      </c>
      <c r="I61" s="233">
        <f>'All data'!R61</f>
        <v>90</v>
      </c>
      <c r="J61" s="233">
        <f>'All data'!S61</f>
        <v>70</v>
      </c>
      <c r="K61" s="373" t="str">
        <f>'All data'!T61</f>
        <v>58-100</v>
      </c>
      <c r="L61" s="75">
        <f>'All data'!V61</f>
        <v>3</v>
      </c>
      <c r="M61" s="75">
        <f>'All data'!W61</f>
        <v>3</v>
      </c>
      <c r="N61" s="75" t="str">
        <f>'All data'!X61</f>
        <v>NA</v>
      </c>
    </row>
    <row r="62" spans="1:14" x14ac:dyDescent="0.2">
      <c r="A62" s="9">
        <f>'All data'!A62</f>
        <v>154</v>
      </c>
      <c r="B62" s="75" t="str">
        <f>'All data'!F62</f>
        <v>M</v>
      </c>
      <c r="C62" s="75" t="str">
        <f>'All data'!E62</f>
        <v>GBM, IDH WT</v>
      </c>
      <c r="D62" s="75" t="str">
        <f>'All data'!D62</f>
        <v>Recurrence/progression</v>
      </c>
      <c r="E62" s="75" t="str">
        <f>'All data'!G62</f>
        <v>NA</v>
      </c>
      <c r="F62" s="233" t="str">
        <f>'All data'!H62</f>
        <v>NA</v>
      </c>
      <c r="G62" s="75">
        <f>'All data'!P62</f>
        <v>60</v>
      </c>
      <c r="H62" s="75" t="str">
        <f>'All data'!Q62</f>
        <v>Y</v>
      </c>
      <c r="I62" s="233">
        <f>'All data'!R62</f>
        <v>30</v>
      </c>
      <c r="J62" s="233">
        <f>'All data'!S62</f>
        <v>23</v>
      </c>
      <c r="K62" s="373" t="str">
        <f>'All data'!T62</f>
        <v>18-31</v>
      </c>
      <c r="L62" s="75">
        <f>'All data'!V62</f>
        <v>3</v>
      </c>
      <c r="M62" s="75" t="str">
        <f>'All data'!W62</f>
        <v>NA</v>
      </c>
      <c r="N62" s="75" t="str">
        <f>'All data'!X62</f>
        <v>NA</v>
      </c>
    </row>
    <row r="63" spans="1:14" x14ac:dyDescent="0.2">
      <c r="A63" s="9">
        <f>'All data'!A63</f>
        <v>155</v>
      </c>
      <c r="B63" s="75" t="str">
        <f>'All data'!F63</f>
        <v>M</v>
      </c>
      <c r="C63" s="75" t="str">
        <f>'All data'!E63</f>
        <v>GBM, IDH WT</v>
      </c>
      <c r="D63" s="75" t="str">
        <f>'All data'!D63</f>
        <v>Primary</v>
      </c>
      <c r="E63" s="75" t="str">
        <f>'All data'!G63</f>
        <v>NA</v>
      </c>
      <c r="F63" s="233" t="str">
        <f>'All data'!H63</f>
        <v>C</v>
      </c>
      <c r="G63" s="75">
        <f>'All data'!P63</f>
        <v>90</v>
      </c>
      <c r="H63" s="75" t="str">
        <f>'All data'!Q63</f>
        <v>Y</v>
      </c>
      <c r="I63" s="233">
        <f>'All data'!R63</f>
        <v>68</v>
      </c>
      <c r="J63" s="233" t="str">
        <f>'All data'!S63</f>
        <v>NA</v>
      </c>
      <c r="K63" s="373" t="str">
        <f>'All data'!T63</f>
        <v>NA</v>
      </c>
      <c r="L63" s="75" t="str">
        <f>'All data'!V63</f>
        <v>NA</v>
      </c>
      <c r="M63" s="75" t="str">
        <f>'All data'!W63</f>
        <v>NA</v>
      </c>
      <c r="N63" s="75" t="str">
        <f>'All data'!X63</f>
        <v>NA</v>
      </c>
    </row>
    <row r="64" spans="1:14" x14ac:dyDescent="0.2">
      <c r="A64" s="9">
        <f>'All data'!A64</f>
        <v>156</v>
      </c>
      <c r="B64" s="75" t="str">
        <f>'All data'!F64</f>
        <v>M</v>
      </c>
      <c r="C64" s="75" t="str">
        <f>'All data'!E64</f>
        <v>GBM, IDH WT</v>
      </c>
      <c r="D64" s="75" t="str">
        <f>'All data'!D64</f>
        <v>Primary</v>
      </c>
      <c r="E64" s="75" t="str">
        <f>'All data'!G64</f>
        <v>NA</v>
      </c>
      <c r="F64" s="233" t="str">
        <f>'All data'!H64</f>
        <v>C</v>
      </c>
      <c r="G64" s="75">
        <f>'All data'!P64</f>
        <v>90</v>
      </c>
      <c r="H64" s="75" t="str">
        <f>'All data'!Q64</f>
        <v>Y</v>
      </c>
      <c r="I64" s="233">
        <f>'All data'!R64</f>
        <v>80</v>
      </c>
      <c r="J64" s="233" t="str">
        <f>'All data'!S64</f>
        <v>NA</v>
      </c>
      <c r="K64" s="373" t="str">
        <f>'All data'!T64</f>
        <v>NA</v>
      </c>
      <c r="L64" s="75" t="str">
        <f>'All data'!V64</f>
        <v>NA</v>
      </c>
      <c r="M64" s="75" t="str">
        <f>'All data'!W64</f>
        <v>NA</v>
      </c>
      <c r="N64" s="75" t="str">
        <f>'All data'!X64</f>
        <v>NA</v>
      </c>
    </row>
    <row r="65" spans="1:14" x14ac:dyDescent="0.2">
      <c r="A65" s="9">
        <f>'All data'!A65</f>
        <v>157</v>
      </c>
      <c r="B65" s="75" t="str">
        <f>'All data'!F65</f>
        <v>M</v>
      </c>
      <c r="C65" s="75" t="str">
        <f>'All data'!E65</f>
        <v>GBM, IDH WT</v>
      </c>
      <c r="D65" s="75" t="str">
        <f>'All data'!D65</f>
        <v>Recurrence</v>
      </c>
      <c r="E65" s="75" t="str">
        <f>'All data'!G65</f>
        <v>NA</v>
      </c>
      <c r="F65" s="233" t="str">
        <f>'All data'!H65</f>
        <v>C</v>
      </c>
      <c r="G65" s="75">
        <f>'All data'!P65</f>
        <v>158</v>
      </c>
      <c r="H65" s="75" t="str">
        <f>'All data'!Q65</f>
        <v>NA</v>
      </c>
      <c r="I65" s="233" t="str">
        <f>'All data'!R65</f>
        <v>NA</v>
      </c>
      <c r="J65" s="233" t="str">
        <f>'All data'!S65</f>
        <v>NA</v>
      </c>
      <c r="K65" s="373" t="str">
        <f>'All data'!T65</f>
        <v>NA</v>
      </c>
      <c r="L65" s="75" t="str">
        <f>'All data'!V65</f>
        <v>NA</v>
      </c>
      <c r="M65" s="75" t="str">
        <f>'All data'!W65</f>
        <v>NA</v>
      </c>
      <c r="N65" s="75" t="str">
        <f>'All data'!X65</f>
        <v>NA</v>
      </c>
    </row>
    <row r="66" spans="1:14" x14ac:dyDescent="0.2">
      <c r="A66" s="9">
        <f>'All data'!A66</f>
        <v>159</v>
      </c>
      <c r="B66" s="75" t="str">
        <f>'All data'!F66</f>
        <v>M</v>
      </c>
      <c r="C66" s="75" t="str">
        <f>'All data'!E66</f>
        <v>GBM, IDH WT</v>
      </c>
      <c r="D66" s="75" t="str">
        <f>'All data'!D66</f>
        <v>Primary</v>
      </c>
      <c r="E66" s="75" t="str">
        <f>'All data'!G66</f>
        <v>NA</v>
      </c>
      <c r="F66" s="233" t="str">
        <f>'All data'!H66</f>
        <v>P</v>
      </c>
      <c r="G66" s="75">
        <f>'All data'!P66</f>
        <v>35</v>
      </c>
      <c r="H66" s="75" t="str">
        <f>'All data'!Q66</f>
        <v>Y</v>
      </c>
      <c r="I66" s="233">
        <f>'All data'!R66</f>
        <v>41</v>
      </c>
      <c r="J66" s="233">
        <f>'All data'!S66</f>
        <v>41</v>
      </c>
      <c r="K66" s="373" t="str">
        <f>'All data'!T66</f>
        <v>37-150</v>
      </c>
      <c r="L66" s="75">
        <f>'All data'!V66</f>
        <v>3</v>
      </c>
      <c r="M66" s="75" t="str">
        <f>'All data'!W66</f>
        <v>NA</v>
      </c>
      <c r="N66" s="75" t="str">
        <f>'All data'!X66</f>
        <v>NA</v>
      </c>
    </row>
    <row r="67" spans="1:14" x14ac:dyDescent="0.2">
      <c r="A67" s="9">
        <f>'All data'!A67</f>
        <v>161</v>
      </c>
      <c r="B67" s="75" t="str">
        <f>'All data'!F67</f>
        <v>M</v>
      </c>
      <c r="C67" s="75" t="str">
        <f>'All data'!E67</f>
        <v>GBM, IDH WT</v>
      </c>
      <c r="D67" s="75" t="str">
        <f>'All data'!D67</f>
        <v>Primary</v>
      </c>
      <c r="E67" s="75" t="str">
        <f>'All data'!G67</f>
        <v>NA</v>
      </c>
      <c r="F67" s="233" t="str">
        <f>'All data'!H67</f>
        <v>C</v>
      </c>
      <c r="G67" s="75">
        <f>'All data'!P67</f>
        <v>50</v>
      </c>
      <c r="H67" s="75" t="str">
        <f>'All data'!Q67</f>
        <v>Y</v>
      </c>
      <c r="I67" s="233">
        <f>'All data'!R67</f>
        <v>120</v>
      </c>
      <c r="J67" s="233">
        <f>'All data'!S67</f>
        <v>110</v>
      </c>
      <c r="K67" s="373" t="str">
        <f>'All data'!T67</f>
        <v>86-295</v>
      </c>
      <c r="L67" s="75">
        <f>'All data'!V67</f>
        <v>3</v>
      </c>
      <c r="M67" s="75">
        <f>'All data'!W67</f>
        <v>2</v>
      </c>
      <c r="N67" s="75" t="str">
        <f>'All data'!X67</f>
        <v>NA</v>
      </c>
    </row>
    <row r="68" spans="1:14" x14ac:dyDescent="0.2">
      <c r="A68" s="9">
        <f>'All data'!A68</f>
        <v>164</v>
      </c>
      <c r="B68" s="75" t="str">
        <f>'All data'!F68</f>
        <v>F</v>
      </c>
      <c r="C68" s="75" t="str">
        <f>'All data'!E68</f>
        <v>GBM, IDH Mutant</v>
      </c>
      <c r="D68" s="75" t="str">
        <f>'All data'!D68</f>
        <v>Primary</v>
      </c>
      <c r="E68" s="75" t="str">
        <f>'All data'!G68</f>
        <v>NA</v>
      </c>
      <c r="F68" s="233" t="str">
        <f>'All data'!H68</f>
        <v>P</v>
      </c>
      <c r="G68" s="75">
        <f>'All data'!P68</f>
        <v>189</v>
      </c>
      <c r="H68" s="75" t="str">
        <f>'All data'!Q68</f>
        <v>Y</v>
      </c>
      <c r="I68" s="233">
        <f>'All data'!R68</f>
        <v>46</v>
      </c>
      <c r="J68" s="233">
        <f>'All data'!S68</f>
        <v>74</v>
      </c>
      <c r="K68" s="373" t="str">
        <f>'All data'!T68</f>
        <v>32-91</v>
      </c>
      <c r="L68" s="75">
        <f>'All data'!V68</f>
        <v>2</v>
      </c>
      <c r="M68" s="75">
        <f>'All data'!W68</f>
        <v>2</v>
      </c>
      <c r="N68" s="75">
        <f>'All data'!X68</f>
        <v>3</v>
      </c>
    </row>
    <row r="69" spans="1:14" x14ac:dyDescent="0.2">
      <c r="A69" s="9">
        <f>'All data'!A69</f>
        <v>167</v>
      </c>
      <c r="B69" s="75" t="str">
        <f>'All data'!F69</f>
        <v>M</v>
      </c>
      <c r="C69" s="75" t="str">
        <f>'All data'!E69</f>
        <v>GBM, IDH WT</v>
      </c>
      <c r="D69" s="75" t="str">
        <f>'All data'!D69</f>
        <v>Primary</v>
      </c>
      <c r="E69" s="75" t="str">
        <f>'All data'!G69</f>
        <v>NA</v>
      </c>
      <c r="F69" s="233" t="str">
        <f>'All data'!H69</f>
        <v>C</v>
      </c>
      <c r="G69" s="75">
        <f>'All data'!P69</f>
        <v>88</v>
      </c>
      <c r="H69" s="75" t="str">
        <f>'All data'!Q69</f>
        <v>NA</v>
      </c>
      <c r="I69" s="233" t="str">
        <f>'All data'!R69</f>
        <v>NA</v>
      </c>
      <c r="J69" s="233" t="str">
        <f>'All data'!S69</f>
        <v>NA</v>
      </c>
      <c r="K69" s="373" t="str">
        <f>'All data'!T69</f>
        <v>NA</v>
      </c>
      <c r="L69" s="75" t="str">
        <f>'All data'!V69</f>
        <v>NA</v>
      </c>
      <c r="M69" s="75" t="str">
        <f>'All data'!W69</f>
        <v>NA</v>
      </c>
      <c r="N69" s="75" t="str">
        <f>'All data'!X69</f>
        <v>NA</v>
      </c>
    </row>
    <row r="70" spans="1:14" x14ac:dyDescent="0.2">
      <c r="A70" s="9">
        <f>'All data'!A70</f>
        <v>168</v>
      </c>
      <c r="B70" s="75" t="str">
        <f>'All data'!F70</f>
        <v>F</v>
      </c>
      <c r="C70" s="75" t="str">
        <f>'All data'!E70</f>
        <v>GBM, IDH WT</v>
      </c>
      <c r="D70" s="75" t="str">
        <f>'All data'!D70</f>
        <v>Primary</v>
      </c>
      <c r="E70" s="75" t="str">
        <f>'All data'!G70</f>
        <v>NA</v>
      </c>
      <c r="F70" s="233" t="str">
        <f>'All data'!H70</f>
        <v>C</v>
      </c>
      <c r="G70" s="75">
        <f>'All data'!P70</f>
        <v>143</v>
      </c>
      <c r="H70" s="75" t="str">
        <f>'All data'!Q70</f>
        <v>NA</v>
      </c>
      <c r="I70" s="233" t="str">
        <f>'All data'!R70</f>
        <v>NA</v>
      </c>
      <c r="J70" s="233" t="str">
        <f>'All data'!S70</f>
        <v>NA</v>
      </c>
      <c r="K70" s="373" t="str">
        <f>'All data'!T70</f>
        <v>NA</v>
      </c>
      <c r="L70" s="75" t="str">
        <f>'All data'!V70</f>
        <v>NA</v>
      </c>
      <c r="M70" s="75" t="str">
        <f>'All data'!W70</f>
        <v>NA</v>
      </c>
      <c r="N70" s="75" t="str">
        <f>'All data'!X70</f>
        <v>NA</v>
      </c>
    </row>
    <row r="71" spans="1:14" x14ac:dyDescent="0.2">
      <c r="A71" s="9">
        <f>'All data'!A71</f>
        <v>170</v>
      </c>
      <c r="B71" s="75" t="str">
        <f>'All data'!F71</f>
        <v>M</v>
      </c>
      <c r="C71" s="75" t="str">
        <f>'All data'!E71</f>
        <v>GBM, IDH WT</v>
      </c>
      <c r="D71" s="75" t="str">
        <f>'All data'!D71</f>
        <v>Recurrence</v>
      </c>
      <c r="E71" s="75" t="str">
        <f>'All data'!G71</f>
        <v>NA</v>
      </c>
      <c r="F71" s="233" t="str">
        <f>'All data'!H71</f>
        <v>P</v>
      </c>
      <c r="G71" s="75">
        <f>'All data'!P71</f>
        <v>99</v>
      </c>
      <c r="H71" s="75" t="str">
        <f>'All data'!Q71</f>
        <v>NA</v>
      </c>
      <c r="I71" s="233" t="str">
        <f>'All data'!R71</f>
        <v>NA</v>
      </c>
      <c r="J71" s="233" t="str">
        <f>'All data'!S71</f>
        <v>NA</v>
      </c>
      <c r="K71" s="373" t="str">
        <f>'All data'!T71</f>
        <v>NA</v>
      </c>
      <c r="L71" s="75" t="str">
        <f>'All data'!V71</f>
        <v>NA</v>
      </c>
      <c r="M71" s="75" t="str">
        <f>'All data'!W71</f>
        <v>NA</v>
      </c>
      <c r="N71" s="75" t="str">
        <f>'All data'!X71</f>
        <v>NA</v>
      </c>
    </row>
    <row r="72" spans="1:14" x14ac:dyDescent="0.2">
      <c r="A72" s="9">
        <f>'All data'!A72</f>
        <v>174</v>
      </c>
      <c r="B72" s="75" t="str">
        <f>'All data'!F72</f>
        <v>F</v>
      </c>
      <c r="C72" s="75" t="str">
        <f>'All data'!E72</f>
        <v>GBM, IDH WT</v>
      </c>
      <c r="D72" s="75" t="str">
        <f>'All data'!D72</f>
        <v>Recurrence</v>
      </c>
      <c r="E72" s="75" t="str">
        <f>'All data'!G72</f>
        <v>NA</v>
      </c>
      <c r="F72" s="233" t="str">
        <f>'All data'!H72</f>
        <v>NA</v>
      </c>
      <c r="G72" s="75">
        <f>'All data'!P72</f>
        <v>77</v>
      </c>
      <c r="H72" s="75" t="str">
        <f>'All data'!Q72</f>
        <v>Y</v>
      </c>
      <c r="I72" s="233">
        <f>'All data'!R72</f>
        <v>90</v>
      </c>
      <c r="J72" s="233">
        <f>'All data'!S72</f>
        <v>92</v>
      </c>
      <c r="K72" s="373" t="str">
        <f>'All data'!T72</f>
        <v>84-102</v>
      </c>
      <c r="L72" s="75">
        <f>'All data'!V72</f>
        <v>3</v>
      </c>
      <c r="M72" s="75" t="str">
        <f>'All data'!W72</f>
        <v>NA</v>
      </c>
      <c r="N72" s="75" t="str">
        <f>'All data'!X72</f>
        <v>NA</v>
      </c>
    </row>
    <row r="73" spans="1:14" x14ac:dyDescent="0.2">
      <c r="A73" s="9">
        <f>'All data'!A73</f>
        <v>177</v>
      </c>
      <c r="B73" s="75" t="str">
        <f>'All data'!F73</f>
        <v>M</v>
      </c>
      <c r="C73" s="75" t="str">
        <f>'All data'!E73</f>
        <v>GBM, IDH WT</v>
      </c>
      <c r="D73" s="75" t="str">
        <f>'All data'!D73</f>
        <v>Recurrence</v>
      </c>
      <c r="E73" s="75" t="str">
        <f>'All data'!G73</f>
        <v>NA</v>
      </c>
      <c r="F73" s="233" t="str">
        <f>'All data'!H73</f>
        <v>C</v>
      </c>
      <c r="G73" s="75">
        <f>'All data'!P73</f>
        <v>100</v>
      </c>
      <c r="H73" s="75" t="str">
        <f>'All data'!Q73</f>
        <v>Y</v>
      </c>
      <c r="I73" s="233">
        <f>'All data'!R73</f>
        <v>36</v>
      </c>
      <c r="J73" s="233">
        <f>'All data'!S73</f>
        <v>36</v>
      </c>
      <c r="K73" s="373" t="str">
        <f>'All data'!T73</f>
        <v>33-43</v>
      </c>
      <c r="L73" s="75" t="str">
        <f>'All data'!V73</f>
        <v>NA</v>
      </c>
      <c r="M73" s="75" t="str">
        <f>'All data'!W73</f>
        <v>NA</v>
      </c>
      <c r="N73" s="75" t="str">
        <f>'All data'!X73</f>
        <v>NA</v>
      </c>
    </row>
    <row r="74" spans="1:14" x14ac:dyDescent="0.2">
      <c r="A74" s="9">
        <f>'All data'!A74</f>
        <v>181</v>
      </c>
      <c r="B74" s="75" t="str">
        <f>'All data'!F74</f>
        <v>F</v>
      </c>
      <c r="C74" s="75" t="str">
        <f>'All data'!E74</f>
        <v>GBM, IDH WT</v>
      </c>
      <c r="D74" s="75" t="str">
        <f>'All data'!D74</f>
        <v>Recurrence</v>
      </c>
      <c r="E74" s="75" t="str">
        <f>'All data'!G74</f>
        <v>NA</v>
      </c>
      <c r="F74" s="233" t="str">
        <f>'All data'!H74</f>
        <v>C</v>
      </c>
      <c r="G74" s="75">
        <f>'All data'!P74</f>
        <v>67</v>
      </c>
      <c r="H74" s="75" t="str">
        <f>'All data'!Q74</f>
        <v>Y</v>
      </c>
      <c r="I74" s="233">
        <f>'All data'!R74</f>
        <v>43</v>
      </c>
      <c r="J74" s="233">
        <f>'All data'!S74</f>
        <v>43</v>
      </c>
      <c r="K74" s="373" t="str">
        <f>'All data'!T74</f>
        <v>38-56</v>
      </c>
      <c r="L74" s="75" t="str">
        <f>'All data'!V74</f>
        <v>NA</v>
      </c>
      <c r="M74" s="75" t="str">
        <f>'All data'!W74</f>
        <v>NA</v>
      </c>
      <c r="N74" s="75" t="str">
        <f>'All data'!X74</f>
        <v>NA</v>
      </c>
    </row>
    <row r="75" spans="1:14" x14ac:dyDescent="0.2">
      <c r="A75" s="9">
        <f>'All data'!A75</f>
        <v>182</v>
      </c>
      <c r="B75" s="75" t="str">
        <f>'All data'!F75</f>
        <v>M</v>
      </c>
      <c r="C75" s="75" t="str">
        <f>'All data'!E75</f>
        <v>GBM, IDH WT</v>
      </c>
      <c r="D75" s="75" t="str">
        <f>'All data'!D75</f>
        <v>Primary</v>
      </c>
      <c r="E75" s="75" t="str">
        <f>'All data'!G75</f>
        <v>NA</v>
      </c>
      <c r="F75" s="233" t="str">
        <f>'All data'!H75</f>
        <v>C</v>
      </c>
      <c r="G75" s="75">
        <f>'All data'!P75</f>
        <v>90</v>
      </c>
      <c r="H75" s="75" t="str">
        <f>'All data'!Q75</f>
        <v>Y</v>
      </c>
      <c r="I75" s="233">
        <f>'All data'!R75</f>
        <v>58</v>
      </c>
      <c r="J75" s="233">
        <f>'All data'!S75</f>
        <v>60</v>
      </c>
      <c r="K75" s="373" t="str">
        <f>'All data'!T75</f>
        <v>53-292</v>
      </c>
      <c r="L75" s="75" t="str">
        <f>'All data'!V75</f>
        <v>NA</v>
      </c>
      <c r="M75" s="75" t="str">
        <f>'All data'!W75</f>
        <v>NA</v>
      </c>
      <c r="N75" s="75" t="str">
        <f>'All data'!X75</f>
        <v>NA</v>
      </c>
    </row>
    <row r="76" spans="1:14" x14ac:dyDescent="0.2">
      <c r="A76" s="9">
        <f>'All data'!A76</f>
        <v>184</v>
      </c>
      <c r="B76" s="75" t="str">
        <f>'All data'!F76</f>
        <v>M</v>
      </c>
      <c r="C76" s="75" t="str">
        <f>'All data'!E76</f>
        <v>GBM, IDH WT</v>
      </c>
      <c r="D76" s="75" t="str">
        <f>'All data'!D76</f>
        <v>Primary</v>
      </c>
      <c r="E76" s="75" t="str">
        <f>'All data'!G76</f>
        <v>NA</v>
      </c>
      <c r="F76" s="233" t="str">
        <f>'All data'!H76</f>
        <v>NA</v>
      </c>
      <c r="G76" s="75">
        <f>'All data'!P76</f>
        <v>54</v>
      </c>
      <c r="H76" s="75" t="str">
        <f>'All data'!Q76</f>
        <v>Y</v>
      </c>
      <c r="I76" s="233">
        <f>'All data'!R76</f>
        <v>48</v>
      </c>
      <c r="J76" s="233">
        <f>'All data'!S76</f>
        <v>95</v>
      </c>
      <c r="K76" s="373" t="str">
        <f>'All data'!T76</f>
        <v>69-250</v>
      </c>
      <c r="L76" s="75">
        <f>'All data'!V76</f>
        <v>3</v>
      </c>
      <c r="M76" s="75" t="str">
        <f>'All data'!W76</f>
        <v>NA</v>
      </c>
      <c r="N76" s="75" t="str">
        <f>'All data'!X76</f>
        <v>NA</v>
      </c>
    </row>
    <row r="77" spans="1:14" x14ac:dyDescent="0.2">
      <c r="A77" s="9">
        <f>'All data'!A77</f>
        <v>187</v>
      </c>
      <c r="B77" s="75" t="str">
        <f>'All data'!F77</f>
        <v>F</v>
      </c>
      <c r="C77" s="75" t="str">
        <f>'All data'!E77</f>
        <v>GBM, IDH WT</v>
      </c>
      <c r="D77" s="75" t="str">
        <f>'All data'!D77</f>
        <v>Primary</v>
      </c>
      <c r="E77" s="75" t="str">
        <f>'All data'!G77</f>
        <v>NA</v>
      </c>
      <c r="F77" s="233" t="str">
        <f>'All data'!H77</f>
        <v>C</v>
      </c>
      <c r="G77" s="75">
        <f>'All data'!P77</f>
        <v>60</v>
      </c>
      <c r="H77" s="75" t="str">
        <f>'All data'!Q77</f>
        <v>Y</v>
      </c>
      <c r="I77" s="233">
        <f>'All data'!R77</f>
        <v>62</v>
      </c>
      <c r="J77" s="233">
        <f>'All data'!S77</f>
        <v>62</v>
      </c>
      <c r="K77" s="373" t="str">
        <f>'All data'!T77</f>
        <v>58-65</v>
      </c>
      <c r="L77" s="75">
        <f>'All data'!V77</f>
        <v>3</v>
      </c>
      <c r="M77" s="75" t="str">
        <f>'All data'!W77</f>
        <v>NA</v>
      </c>
      <c r="N77" s="75" t="str">
        <f>'All data'!X77</f>
        <v>NA</v>
      </c>
    </row>
    <row r="78" spans="1:14" x14ac:dyDescent="0.2">
      <c r="A78" s="9">
        <f>'All data'!A78</f>
        <v>192</v>
      </c>
      <c r="B78" s="75" t="str">
        <f>'All data'!F78</f>
        <v>F</v>
      </c>
      <c r="C78" s="75" t="str">
        <f>'All data'!E78</f>
        <v>GBM, IDH WT</v>
      </c>
      <c r="D78" s="273" t="str">
        <f>'All data'!D78</f>
        <v>Recurrence (contralateral hemisphere)</v>
      </c>
      <c r="E78" s="75" t="str">
        <f>'All data'!G78</f>
        <v>NA</v>
      </c>
      <c r="F78" s="233" t="str">
        <f>'All data'!H78</f>
        <v>C</v>
      </c>
      <c r="G78" s="75">
        <f>'All data'!P78</f>
        <v>45</v>
      </c>
      <c r="H78" s="75" t="str">
        <f>'All data'!Q78</f>
        <v>Y</v>
      </c>
      <c r="I78" s="233">
        <f>'All data'!R78</f>
        <v>55</v>
      </c>
      <c r="J78" s="233">
        <f>'All data'!S78</f>
        <v>79</v>
      </c>
      <c r="K78" s="373" t="str">
        <f>'All data'!T78</f>
        <v>47-87</v>
      </c>
      <c r="L78" s="75">
        <f>'All data'!V78</f>
        <v>3</v>
      </c>
      <c r="M78" s="75">
        <f>'All data'!W78</f>
        <v>3</v>
      </c>
      <c r="N78" s="75">
        <f>'All data'!X78</f>
        <v>3</v>
      </c>
    </row>
    <row r="79" spans="1:14" x14ac:dyDescent="0.2">
      <c r="A79" s="9">
        <f>'All data'!A79</f>
        <v>195</v>
      </c>
      <c r="B79" s="75" t="str">
        <f>'All data'!F79</f>
        <v>M</v>
      </c>
      <c r="C79" s="75" t="str">
        <f>'All data'!E79</f>
        <v>GBM, IDH WT</v>
      </c>
      <c r="D79" s="75" t="str">
        <f>'All data'!D79</f>
        <v>Recurrence</v>
      </c>
      <c r="E79" s="75" t="str">
        <f>'All data'!G79</f>
        <v>NA</v>
      </c>
      <c r="F79" s="233" t="str">
        <f>'All data'!H79</f>
        <v>C</v>
      </c>
      <c r="G79" s="75">
        <f>'All data'!P79</f>
        <v>60</v>
      </c>
      <c r="H79" s="75" t="str">
        <f>'All data'!Q79</f>
        <v>Y</v>
      </c>
      <c r="I79" s="233">
        <f>'All data'!R79</f>
        <v>58</v>
      </c>
      <c r="J79" s="233">
        <f>'All data'!S79</f>
        <v>71</v>
      </c>
      <c r="K79" s="373" t="str">
        <f>'All data'!T79</f>
        <v>65-84</v>
      </c>
      <c r="L79" s="75">
        <f>'All data'!V79</f>
        <v>3</v>
      </c>
      <c r="M79" s="75" t="str">
        <f>'All data'!W79</f>
        <v>NA</v>
      </c>
      <c r="N79" s="75" t="str">
        <f>'All data'!X79</f>
        <v>NA</v>
      </c>
    </row>
    <row r="80" spans="1:14" x14ac:dyDescent="0.2">
      <c r="A80" s="9">
        <f>'All data'!A80</f>
        <v>196</v>
      </c>
      <c r="B80" s="75" t="str">
        <f>'All data'!F80</f>
        <v>F</v>
      </c>
      <c r="C80" s="75" t="str">
        <f>'All data'!E80</f>
        <v>GBM, IDH Mutant</v>
      </c>
      <c r="D80" s="75" t="str">
        <f>'All data'!D80</f>
        <v>Primary</v>
      </c>
      <c r="E80" s="75" t="str">
        <f>'All data'!G80</f>
        <v>NA</v>
      </c>
      <c r="F80" s="233" t="str">
        <f>'All data'!H80</f>
        <v>P</v>
      </c>
      <c r="G80" s="75">
        <f>'All data'!P80</f>
        <v>45</v>
      </c>
      <c r="H80" s="75" t="str">
        <f>'All data'!Q80</f>
        <v>Y</v>
      </c>
      <c r="I80" s="233">
        <f>'All data'!R80</f>
        <v>81</v>
      </c>
      <c r="J80" s="233">
        <f>'All data'!S80</f>
        <v>166</v>
      </c>
      <c r="K80" s="373" t="str">
        <f>'All data'!T80</f>
        <v>123-240</v>
      </c>
      <c r="L80" s="75">
        <f>'All data'!V80</f>
        <v>3</v>
      </c>
      <c r="M80" s="75">
        <f>'All data'!W80</f>
        <v>1</v>
      </c>
      <c r="N80" s="75">
        <f>'All data'!X80</f>
        <v>1</v>
      </c>
    </row>
    <row r="81" spans="1:14" x14ac:dyDescent="0.2">
      <c r="A81" s="9">
        <f>'All data'!A81</f>
        <v>200</v>
      </c>
      <c r="B81" s="75" t="str">
        <f>'All data'!F81</f>
        <v>F</v>
      </c>
      <c r="C81" s="75" t="str">
        <f>'All data'!E81</f>
        <v>GBM, IDH WT</v>
      </c>
      <c r="D81" s="75" t="str">
        <f>'All data'!D81</f>
        <v>Recurrence</v>
      </c>
      <c r="E81" s="75" t="str">
        <f>'All data'!G81</f>
        <v>NA</v>
      </c>
      <c r="F81" s="233" t="str">
        <f>'All data'!H81</f>
        <v>NA</v>
      </c>
      <c r="G81" s="75">
        <f>'All data'!P81</f>
        <v>60</v>
      </c>
      <c r="H81" s="75" t="str">
        <f>'All data'!Q81</f>
        <v>Y</v>
      </c>
      <c r="I81" s="233">
        <f>'All data'!R81</f>
        <v>65</v>
      </c>
      <c r="J81" s="233">
        <f>'All data'!S81</f>
        <v>65</v>
      </c>
      <c r="K81" s="373" t="str">
        <f>'All data'!T81</f>
        <v>62-65</v>
      </c>
      <c r="L81" s="75">
        <f>'All data'!V81</f>
        <v>2</v>
      </c>
      <c r="M81" s="75" t="str">
        <f>'All data'!W81</f>
        <v>NA</v>
      </c>
      <c r="N81" s="75" t="str">
        <f>'All data'!X81</f>
        <v>NA</v>
      </c>
    </row>
    <row r="82" spans="1:14" x14ac:dyDescent="0.2">
      <c r="A82" s="9">
        <f>'All data'!A82</f>
        <v>201</v>
      </c>
      <c r="B82" s="75" t="str">
        <f>'All data'!F82</f>
        <v>F</v>
      </c>
      <c r="C82" s="75" t="str">
        <f>'All data'!E82</f>
        <v>GBM, IDH WT</v>
      </c>
      <c r="D82" s="75" t="str">
        <f>'All data'!D82</f>
        <v>Primary</v>
      </c>
      <c r="E82" s="75" t="str">
        <f>'All data'!G82</f>
        <v>NA</v>
      </c>
      <c r="F82" s="233" t="str">
        <f>'All data'!H82</f>
        <v>NA</v>
      </c>
      <c r="G82" s="75">
        <f>'All data'!P82</f>
        <v>100</v>
      </c>
      <c r="H82" s="75" t="str">
        <f>'All data'!Q82</f>
        <v>Y</v>
      </c>
      <c r="I82" s="233">
        <f>'All data'!R82</f>
        <v>109</v>
      </c>
      <c r="J82" s="233">
        <f>'All data'!S82</f>
        <v>130</v>
      </c>
      <c r="K82" s="373" t="str">
        <f>'All data'!T82</f>
        <v>109-140</v>
      </c>
      <c r="L82" s="75">
        <f>'All data'!V82</f>
        <v>1</v>
      </c>
      <c r="M82" s="75">
        <f>'All data'!W82</f>
        <v>1</v>
      </c>
      <c r="N82" s="75" t="str">
        <f>'All data'!X82</f>
        <v>NA</v>
      </c>
    </row>
    <row r="83" spans="1:14" x14ac:dyDescent="0.2">
      <c r="A83" s="9">
        <f>'All data'!A83</f>
        <v>206</v>
      </c>
      <c r="B83" s="75" t="str">
        <f>'All data'!F83</f>
        <v>F</v>
      </c>
      <c r="C83" s="75" t="str">
        <f>'All data'!E83</f>
        <v>GBM, IDH WT</v>
      </c>
      <c r="D83" s="75" t="str">
        <f>'All data'!D83</f>
        <v>Primary</v>
      </c>
      <c r="E83" s="75" t="str">
        <f>'All data'!G83</f>
        <v>NA</v>
      </c>
      <c r="F83" s="233" t="str">
        <f>'All data'!H83</f>
        <v>NA</v>
      </c>
      <c r="G83" s="75">
        <f>'All data'!P83</f>
        <v>90</v>
      </c>
      <c r="H83" s="75" t="str">
        <f>'All data'!Q83</f>
        <v>Y</v>
      </c>
      <c r="I83" s="233">
        <f>'All data'!R83</f>
        <v>163</v>
      </c>
      <c r="J83" s="233">
        <f>'All data'!S83</f>
        <v>186</v>
      </c>
      <c r="K83" s="373" t="str">
        <f>'All data'!T83</f>
        <v>181-239</v>
      </c>
      <c r="L83" s="75">
        <f>'All data'!V83</f>
        <v>3</v>
      </c>
      <c r="M83" s="75">
        <f>'All data'!W83</f>
        <v>3</v>
      </c>
      <c r="N83" s="75">
        <f>'All data'!X83</f>
        <v>3</v>
      </c>
    </row>
    <row r="84" spans="1:14" x14ac:dyDescent="0.2">
      <c r="A84" s="9">
        <f>'All data'!A84</f>
        <v>209</v>
      </c>
      <c r="B84" s="75" t="str">
        <f>'All data'!F84</f>
        <v>M</v>
      </c>
      <c r="C84" s="75" t="str">
        <f>'All data'!E84</f>
        <v>GBM, IDH WT</v>
      </c>
      <c r="D84" s="75" t="str">
        <f>'All data'!D84</f>
        <v>Recurrence</v>
      </c>
      <c r="E84" s="75" t="str">
        <f>'All data'!G84</f>
        <v>NA</v>
      </c>
      <c r="F84" s="233" t="str">
        <f>'All data'!H84</f>
        <v>NA</v>
      </c>
      <c r="G84" s="75">
        <f>'All data'!P84</f>
        <v>90</v>
      </c>
      <c r="H84" s="75" t="str">
        <f>'All data'!Q84</f>
        <v>Y</v>
      </c>
      <c r="I84" s="233">
        <f>'All data'!R84</f>
        <v>39</v>
      </c>
      <c r="J84" s="233">
        <f>'All data'!S84</f>
        <v>42</v>
      </c>
      <c r="K84" s="373" t="str">
        <f>'All data'!T84</f>
        <v>40-53</v>
      </c>
      <c r="L84" s="75">
        <f>'All data'!V84</f>
        <v>3</v>
      </c>
      <c r="M84" s="75">
        <f>'All data'!W84</f>
        <v>3</v>
      </c>
      <c r="N84" s="75">
        <f>'All data'!X84</f>
        <v>3</v>
      </c>
    </row>
    <row r="85" spans="1:14" x14ac:dyDescent="0.2">
      <c r="A85" s="9">
        <f>'All data'!A85</f>
        <v>215</v>
      </c>
      <c r="B85" s="75" t="str">
        <f>'All data'!F85</f>
        <v>M</v>
      </c>
      <c r="C85" s="75" t="str">
        <f>'All data'!E85</f>
        <v>GBM, IDH WT</v>
      </c>
      <c r="D85" s="75" t="str">
        <f>'All data'!D85</f>
        <v>Primary</v>
      </c>
      <c r="E85" s="75" t="str">
        <f>'All data'!G85</f>
        <v>NA</v>
      </c>
      <c r="F85" s="233" t="str">
        <f>'All data'!H85</f>
        <v>NA</v>
      </c>
      <c r="G85" s="75">
        <f>'All data'!P85</f>
        <v>40</v>
      </c>
      <c r="H85" s="75" t="str">
        <f>'All data'!Q85</f>
        <v>Y</v>
      </c>
      <c r="I85" s="233">
        <f>'All data'!R85</f>
        <v>20</v>
      </c>
      <c r="J85" s="233">
        <f>'All data'!S85</f>
        <v>28</v>
      </c>
      <c r="K85" s="373" t="str">
        <f>'All data'!T85</f>
        <v>20-29</v>
      </c>
      <c r="L85" s="75">
        <f>'All data'!V85</f>
        <v>3</v>
      </c>
      <c r="M85" s="75">
        <v>3</v>
      </c>
      <c r="N85" s="75">
        <f>'All data'!X85</f>
        <v>3</v>
      </c>
    </row>
    <row r="86" spans="1:14" x14ac:dyDescent="0.2">
      <c r="A86" s="75">
        <f>'All data'!A86</f>
        <v>218</v>
      </c>
      <c r="B86" s="75" t="str">
        <f>'All data'!F86</f>
        <v>M</v>
      </c>
      <c r="C86" s="233" t="str">
        <f>'All data'!E86</f>
        <v>GBM, IDH WT</v>
      </c>
      <c r="D86" s="75" t="str">
        <f>'All data'!D86</f>
        <v>Recurrence</v>
      </c>
      <c r="E86" s="75" t="str">
        <f>'All data'!G86</f>
        <v>NA</v>
      </c>
      <c r="F86" s="233" t="str">
        <f>'All data'!H86</f>
        <v>NA</v>
      </c>
      <c r="G86" s="75">
        <f>'All data'!P86</f>
        <v>90</v>
      </c>
      <c r="H86" s="75" t="str">
        <f>'All data'!Q86</f>
        <v>Y</v>
      </c>
      <c r="I86" s="233">
        <f>'All data'!R86</f>
        <v>372</v>
      </c>
      <c r="J86" s="233">
        <f>'All data'!S86</f>
        <v>372</v>
      </c>
      <c r="K86" s="373" t="str">
        <f>'All data'!T86</f>
        <v>226-372</v>
      </c>
      <c r="L86" s="75">
        <f>'All data'!V86</f>
        <v>3</v>
      </c>
      <c r="M86" s="75">
        <f>'All data'!W86</f>
        <v>3</v>
      </c>
      <c r="N86" s="75">
        <f>'All data'!X86</f>
        <v>0</v>
      </c>
    </row>
    <row r="87" spans="1:14" x14ac:dyDescent="0.2">
      <c r="A87" s="97">
        <f>'All data'!A87</f>
        <v>228</v>
      </c>
      <c r="B87" s="97" t="str">
        <f>'All data'!F87</f>
        <v>F</v>
      </c>
      <c r="C87" s="233" t="str">
        <f>'All data'!E87</f>
        <v>GBM, IDH WT</v>
      </c>
      <c r="D87" s="233" t="str">
        <f>'All data'!D87</f>
        <v>Recurrence/progression</v>
      </c>
      <c r="E87" s="97" t="str">
        <f>'All data'!G87</f>
        <v>NA</v>
      </c>
      <c r="F87" s="233" t="str">
        <f>'All data'!H87</f>
        <v>NA</v>
      </c>
      <c r="G87" s="97">
        <f>'All data'!P87</f>
        <v>45</v>
      </c>
      <c r="H87" s="97" t="str">
        <f>'All data'!Q87</f>
        <v>Y</v>
      </c>
      <c r="I87" s="233">
        <f>'All data'!R87</f>
        <v>43</v>
      </c>
      <c r="J87" s="233">
        <f>'All data'!S87</f>
        <v>57</v>
      </c>
      <c r="K87" s="373" t="str">
        <f>'All data'!T87</f>
        <v>43-57</v>
      </c>
      <c r="L87" s="97">
        <f>'All data'!V87</f>
        <v>3</v>
      </c>
      <c r="M87" s="97">
        <f>'All data'!W87</f>
        <v>3</v>
      </c>
      <c r="N87" s="97">
        <f>'All data'!X87</f>
        <v>1</v>
      </c>
    </row>
    <row r="88" spans="1:14" x14ac:dyDescent="0.2">
      <c r="A88" s="97">
        <f>'All data'!A88</f>
        <v>229</v>
      </c>
      <c r="B88" s="97" t="str">
        <f>'All data'!F88</f>
        <v>F</v>
      </c>
      <c r="C88" s="233" t="str">
        <f>'All data'!E88</f>
        <v>GBM, IDH WT</v>
      </c>
      <c r="D88" s="233" t="str">
        <f>'All data'!D88</f>
        <v>Recurrence</v>
      </c>
      <c r="E88" s="97" t="str">
        <f>'All data'!G88</f>
        <v>NA</v>
      </c>
      <c r="F88" s="233" t="str">
        <f>'All data'!H88</f>
        <v>NA</v>
      </c>
      <c r="G88" s="97">
        <f>'All data'!P88</f>
        <v>60</v>
      </c>
      <c r="H88" s="97" t="str">
        <f>'All data'!Q88</f>
        <v>Y</v>
      </c>
      <c r="I88" s="233">
        <f>'All data'!R88</f>
        <v>57</v>
      </c>
      <c r="J88" s="233">
        <f>'All data'!S88</f>
        <v>60</v>
      </c>
      <c r="K88" s="373" t="str">
        <f>'All data'!T88</f>
        <v>58-93</v>
      </c>
      <c r="L88" s="97">
        <f>'All data'!V88</f>
        <v>3</v>
      </c>
      <c r="M88" s="97">
        <f>'All data'!W88</f>
        <v>3</v>
      </c>
      <c r="N88" s="97">
        <f>'All data'!X88</f>
        <v>0</v>
      </c>
    </row>
    <row r="89" spans="1:14" x14ac:dyDescent="0.2">
      <c r="A89" s="97">
        <f>'All data'!A89</f>
        <v>231</v>
      </c>
      <c r="B89" s="97" t="str">
        <f>'All data'!F89</f>
        <v>M</v>
      </c>
      <c r="C89" s="233" t="str">
        <f>'All data'!E89</f>
        <v>GBM, IDH WT</v>
      </c>
      <c r="D89" s="233" t="str">
        <f>'All data'!D89</f>
        <v>Recurrence</v>
      </c>
      <c r="E89" s="97" t="str">
        <f>'All data'!G89</f>
        <v>NA</v>
      </c>
      <c r="F89" s="233" t="str">
        <f>'All data'!H89</f>
        <v>NA</v>
      </c>
      <c r="G89" s="97">
        <f>'All data'!P89</f>
        <v>60</v>
      </c>
      <c r="H89" s="97" t="str">
        <f>'All data'!Q89</f>
        <v>Y</v>
      </c>
      <c r="I89" s="233">
        <f>'All data'!R89</f>
        <v>168</v>
      </c>
      <c r="J89" s="233">
        <f>'All data'!S89</f>
        <v>180</v>
      </c>
      <c r="K89" s="373" t="str">
        <f>'All data'!T89</f>
        <v>168-193</v>
      </c>
      <c r="L89" s="97">
        <f>'All data'!V89</f>
        <v>3</v>
      </c>
      <c r="M89" s="97">
        <f>'All data'!W89</f>
        <v>3</v>
      </c>
      <c r="N89" s="97" t="str">
        <f>'All data'!X89</f>
        <v>NA</v>
      </c>
    </row>
    <row r="90" spans="1:14" x14ac:dyDescent="0.2">
      <c r="A90" s="97">
        <f>'All data'!A90</f>
        <v>232</v>
      </c>
      <c r="B90" s="97" t="str">
        <f>'All data'!F90</f>
        <v>M</v>
      </c>
      <c r="C90" s="233" t="str">
        <f>'All data'!E90</f>
        <v>GBM, IDH WT</v>
      </c>
      <c r="D90" s="233" t="str">
        <f>'All data'!D90</f>
        <v>Recurrence</v>
      </c>
      <c r="E90" s="97" t="str">
        <f>'All data'!G90</f>
        <v>NA</v>
      </c>
      <c r="F90" s="233" t="str">
        <f>'All data'!H90</f>
        <v>NA</v>
      </c>
      <c r="G90" s="97">
        <f>'All data'!P90</f>
        <v>50</v>
      </c>
      <c r="H90" s="97" t="str">
        <f>'All data'!Q90</f>
        <v>Y</v>
      </c>
      <c r="I90" s="233">
        <f>'All data'!R90</f>
        <v>56</v>
      </c>
      <c r="J90" s="233">
        <f>'All data'!S90</f>
        <v>58</v>
      </c>
      <c r="K90" s="373" t="str">
        <f>'All data'!T90</f>
        <v>32-65</v>
      </c>
      <c r="L90" s="97">
        <f>'All data'!V90</f>
        <v>3</v>
      </c>
      <c r="M90" s="97">
        <f>'All data'!W90</f>
        <v>3</v>
      </c>
      <c r="N90" s="97">
        <f>'All data'!X90</f>
        <v>3</v>
      </c>
    </row>
    <row r="91" spans="1:14" x14ac:dyDescent="0.2">
      <c r="A91" s="97">
        <f>'All data'!A91</f>
        <v>237</v>
      </c>
      <c r="B91" s="97" t="str">
        <f>'All data'!F91</f>
        <v>M</v>
      </c>
      <c r="C91" s="233" t="str">
        <f>'All data'!E91</f>
        <v>GBM, IDH WT</v>
      </c>
      <c r="D91" s="233" t="str">
        <f>'All data'!D91</f>
        <v>Recurrence/progression</v>
      </c>
      <c r="E91" s="97" t="str">
        <f>'All data'!G91</f>
        <v>NA</v>
      </c>
      <c r="F91" s="233" t="str">
        <f>'All data'!H91</f>
        <v>NA</v>
      </c>
      <c r="G91" s="97">
        <f>'All data'!P91</f>
        <v>120</v>
      </c>
      <c r="H91" s="97" t="str">
        <f>'All data'!Q91</f>
        <v>NA</v>
      </c>
      <c r="I91" s="233" t="str">
        <f>'All data'!R91</f>
        <v>NA</v>
      </c>
      <c r="J91" s="233" t="str">
        <f>'All data'!S91</f>
        <v>NA</v>
      </c>
      <c r="K91" s="373" t="str">
        <f>'All data'!T91</f>
        <v>NA</v>
      </c>
      <c r="L91" s="97">
        <f>'All data'!V91</f>
        <v>3</v>
      </c>
      <c r="M91" s="97">
        <f>'All data'!W91</f>
        <v>1</v>
      </c>
      <c r="N91" s="97" t="str">
        <f>'All data'!X91</f>
        <v>NA</v>
      </c>
    </row>
    <row r="92" spans="1:14" x14ac:dyDescent="0.2">
      <c r="A92" s="97">
        <f>'All data'!A92</f>
        <v>238</v>
      </c>
      <c r="B92" s="97" t="str">
        <f>'All data'!F92</f>
        <v>M</v>
      </c>
      <c r="C92" s="233" t="str">
        <f>'All data'!E92</f>
        <v>GBM, IDH WT</v>
      </c>
      <c r="D92" s="233" t="str">
        <f>'All data'!D92</f>
        <v>Recurrence</v>
      </c>
      <c r="E92" s="97" t="str">
        <f>'All data'!G92</f>
        <v>NA</v>
      </c>
      <c r="F92" s="233" t="str">
        <f>'All data'!H92</f>
        <v>NA</v>
      </c>
      <c r="G92" s="97">
        <f>'All data'!P92</f>
        <v>90</v>
      </c>
      <c r="H92" s="97" t="str">
        <f>'All data'!Q92</f>
        <v>Y</v>
      </c>
      <c r="I92" s="233">
        <f>'All data'!R92</f>
        <v>66</v>
      </c>
      <c r="J92" s="233">
        <f>'All data'!S92</f>
        <v>66</v>
      </c>
      <c r="K92" s="373" t="str">
        <f>'All data'!T92</f>
        <v>34-69</v>
      </c>
      <c r="L92" s="97">
        <f>'All data'!V92</f>
        <v>3</v>
      </c>
      <c r="M92" s="97">
        <f>'All data'!W92</f>
        <v>1</v>
      </c>
      <c r="N92" s="97" t="str">
        <f>'All data'!X92</f>
        <v>NA</v>
      </c>
    </row>
    <row r="93" spans="1:14" x14ac:dyDescent="0.2">
      <c r="A93" s="97">
        <f>'All data'!A93</f>
        <v>241</v>
      </c>
      <c r="B93" s="97" t="str">
        <f>'All data'!F93</f>
        <v>M</v>
      </c>
      <c r="C93" s="233" t="str">
        <f>'All data'!E93</f>
        <v>GBM, IDH WT</v>
      </c>
      <c r="D93" s="233" t="str">
        <f>'All data'!D93</f>
        <v>Primary</v>
      </c>
      <c r="E93" s="97" t="str">
        <f>'All data'!G93</f>
        <v>NA</v>
      </c>
      <c r="F93" s="233" t="str">
        <f>'All data'!H93</f>
        <v>NA</v>
      </c>
      <c r="G93" s="97">
        <f>'All data'!P93</f>
        <v>80</v>
      </c>
      <c r="H93" s="97" t="str">
        <f>'All data'!Q93</f>
        <v>Y</v>
      </c>
      <c r="I93" s="233">
        <f>'All data'!R93</f>
        <v>50</v>
      </c>
      <c r="J93" s="233">
        <f>'All data'!S93</f>
        <v>52</v>
      </c>
      <c r="K93" s="373" t="str">
        <f>'All data'!T93</f>
        <v>48-69</v>
      </c>
      <c r="L93" s="97">
        <f>'All data'!V93</f>
        <v>3</v>
      </c>
      <c r="M93" s="97">
        <f>'All data'!W93</f>
        <v>3</v>
      </c>
      <c r="N93" s="97" t="str">
        <f>'All data'!X93</f>
        <v>NA</v>
      </c>
    </row>
    <row r="94" spans="1:14" x14ac:dyDescent="0.2">
      <c r="A94" s="97">
        <f>'All data'!A94</f>
        <v>242</v>
      </c>
      <c r="B94" s="97" t="str">
        <f>'All data'!F94</f>
        <v>M</v>
      </c>
      <c r="C94" s="233" t="str">
        <f>'All data'!E94</f>
        <v>GBM, IDH WT</v>
      </c>
      <c r="D94" s="233" t="str">
        <f>'All data'!D94</f>
        <v>Primary</v>
      </c>
      <c r="E94" s="97" t="str">
        <f>'All data'!G94</f>
        <v>NA</v>
      </c>
      <c r="F94" s="233" t="str">
        <f>'All data'!H94</f>
        <v>NA</v>
      </c>
      <c r="G94" s="97">
        <f>'All data'!P94</f>
        <v>75</v>
      </c>
      <c r="H94" s="97" t="str">
        <f>'All data'!Q94</f>
        <v>Y</v>
      </c>
      <c r="I94" s="233">
        <f>'All data'!R94</f>
        <v>142</v>
      </c>
      <c r="J94" s="233">
        <f>'All data'!S94</f>
        <v>148</v>
      </c>
      <c r="K94" s="373" t="str">
        <f>'All data'!T94</f>
        <v>34-254</v>
      </c>
      <c r="L94" s="97">
        <f>'All data'!V94</f>
        <v>3</v>
      </c>
      <c r="M94" s="97">
        <f>'All data'!W94</f>
        <v>2</v>
      </c>
      <c r="N94" s="97" t="str">
        <f>'All data'!X94</f>
        <v>NA</v>
      </c>
    </row>
    <row r="95" spans="1:14" x14ac:dyDescent="0.2">
      <c r="A95" s="97">
        <f>'All data'!A95</f>
        <v>245</v>
      </c>
      <c r="B95" s="97" t="str">
        <f>'All data'!F95</f>
        <v>M</v>
      </c>
      <c r="C95" s="233" t="str">
        <f>'All data'!E95</f>
        <v>GBM, IDH WT</v>
      </c>
      <c r="D95" s="233" t="str">
        <f>'All data'!D95</f>
        <v>Primary</v>
      </c>
      <c r="E95" s="97" t="str">
        <f>'All data'!G95</f>
        <v>NA</v>
      </c>
      <c r="F95" s="233" t="str">
        <f>'All data'!H95</f>
        <v>NA</v>
      </c>
      <c r="G95" s="97">
        <f>'All data'!P95</f>
        <v>60</v>
      </c>
      <c r="H95" s="97" t="str">
        <f>'All data'!Q95</f>
        <v>Y</v>
      </c>
      <c r="I95" s="233">
        <f>'All data'!R95</f>
        <v>78</v>
      </c>
      <c r="J95" s="233">
        <f>'All data'!S95</f>
        <v>87</v>
      </c>
      <c r="K95" s="373" t="str">
        <f>'All data'!T95</f>
        <v>26-202</v>
      </c>
      <c r="L95" s="97">
        <f>'All data'!V95</f>
        <v>3</v>
      </c>
      <c r="M95" s="97">
        <f>'All data'!W95</f>
        <v>3</v>
      </c>
      <c r="N95" s="97" t="str">
        <f>'All data'!X95</f>
        <v>NA</v>
      </c>
    </row>
    <row r="96" spans="1:14" x14ac:dyDescent="0.2">
      <c r="A96" s="233">
        <f>'All data'!A96</f>
        <v>264</v>
      </c>
      <c r="B96" s="233" t="str">
        <f>'All data'!F96</f>
        <v>F</v>
      </c>
      <c r="C96" s="233" t="str">
        <f>'All data'!E96</f>
        <v>GBM, IDH WT</v>
      </c>
      <c r="D96" s="233" t="str">
        <f>'All data'!D96</f>
        <v>Recurrence/progression</v>
      </c>
      <c r="E96" s="233" t="str">
        <f>'All data'!G96</f>
        <v>NA</v>
      </c>
      <c r="F96" s="233" t="str">
        <f>'All data'!H96</f>
        <v>NA</v>
      </c>
      <c r="G96" s="233">
        <f>'All data'!P96</f>
        <v>60</v>
      </c>
      <c r="H96" s="233" t="str">
        <f>'All data'!Q96</f>
        <v>Y</v>
      </c>
      <c r="I96" s="233">
        <f>'All data'!R96</f>
        <v>37</v>
      </c>
      <c r="J96" s="233">
        <f>'All data'!S96</f>
        <v>36</v>
      </c>
      <c r="K96" s="373" t="str">
        <f>'All data'!T96</f>
        <v>36-57</v>
      </c>
      <c r="L96" s="233" t="str">
        <f>'All data'!V96</f>
        <v>NA</v>
      </c>
      <c r="M96" s="233" t="str">
        <f>'All data'!W96</f>
        <v>NA</v>
      </c>
      <c r="N96" s="233">
        <f>'All data'!X96</f>
        <v>3</v>
      </c>
    </row>
    <row r="97" spans="1:14" x14ac:dyDescent="0.2">
      <c r="A97" s="233">
        <f>'All data'!A97</f>
        <v>265</v>
      </c>
      <c r="B97" s="233" t="str">
        <f>'All data'!F97</f>
        <v>M</v>
      </c>
      <c r="C97" s="233" t="str">
        <f>'All data'!E97</f>
        <v>GBM, IDH WT</v>
      </c>
      <c r="D97" s="233" t="str">
        <f>'All data'!D97</f>
        <v>Primary</v>
      </c>
      <c r="E97" s="233" t="str">
        <f>'All data'!G97</f>
        <v>NA</v>
      </c>
      <c r="F97" s="233" t="str">
        <f>'All data'!H97</f>
        <v>NA</v>
      </c>
      <c r="G97" s="233">
        <f>'All data'!P97</f>
        <v>60</v>
      </c>
      <c r="H97" s="233" t="str">
        <f>'All data'!Q97</f>
        <v>Y</v>
      </c>
      <c r="I97" s="233">
        <f>'All data'!R97</f>
        <v>84</v>
      </c>
      <c r="J97" s="233">
        <f>'All data'!S97</f>
        <v>84</v>
      </c>
      <c r="K97" s="373" t="str">
        <f>'All data'!T97</f>
        <v>72-96</v>
      </c>
      <c r="L97" s="233" t="str">
        <f>'All data'!V97</f>
        <v>NA</v>
      </c>
      <c r="M97" s="233" t="str">
        <f>'All data'!W97</f>
        <v>NA</v>
      </c>
      <c r="N97" s="233">
        <f>'All data'!X97</f>
        <v>0</v>
      </c>
    </row>
    <row r="98" spans="1:14" x14ac:dyDescent="0.2">
      <c r="A98" s="233">
        <f>'All data'!A98</f>
        <v>279</v>
      </c>
      <c r="B98" s="233" t="str">
        <f>'All data'!F98</f>
        <v>M</v>
      </c>
      <c r="C98" s="233" t="str">
        <f>'All data'!E98</f>
        <v>GBM, IDH WT</v>
      </c>
      <c r="D98" s="233" t="str">
        <f>'All data'!D98</f>
        <v>Recurrence</v>
      </c>
      <c r="E98" s="233" t="str">
        <f>'All data'!G98</f>
        <v>NA</v>
      </c>
      <c r="F98" s="233" t="str">
        <f>'All data'!H98</f>
        <v>NA</v>
      </c>
      <c r="G98" s="233">
        <f>'All data'!P98</f>
        <v>60</v>
      </c>
      <c r="H98" s="233" t="str">
        <f>'All data'!Q98</f>
        <v>Y</v>
      </c>
      <c r="I98" s="233">
        <f>'All data'!R98</f>
        <v>75</v>
      </c>
      <c r="J98" s="233">
        <f>'All data'!S98</f>
        <v>84</v>
      </c>
      <c r="K98" s="373" t="str">
        <f>'All data'!T98</f>
        <v>64-90</v>
      </c>
      <c r="L98" s="233">
        <f>'All data'!V98</f>
        <v>3</v>
      </c>
      <c r="M98" s="233">
        <f>'All data'!W98</f>
        <v>1</v>
      </c>
      <c r="N98" s="233" t="str">
        <f>'All data'!X98</f>
        <v>NA</v>
      </c>
    </row>
    <row r="99" spans="1:14" x14ac:dyDescent="0.2">
      <c r="A99" s="233" t="str">
        <f>'All data'!A99</f>
        <v>280A</v>
      </c>
      <c r="B99" s="233" t="str">
        <f>'All data'!F99</f>
        <v>M</v>
      </c>
      <c r="C99" s="233" t="str">
        <f>'All data'!E99</f>
        <v>GBM, IDH WT</v>
      </c>
      <c r="D99" s="233" t="str">
        <f>'All data'!D99</f>
        <v>Primary</v>
      </c>
      <c r="E99" s="233" t="str">
        <f>'All data'!G99</f>
        <v>NA</v>
      </c>
      <c r="F99" s="233" t="str">
        <f>'All data'!H99</f>
        <v>NA</v>
      </c>
      <c r="G99" s="233">
        <f>'All data'!P99</f>
        <v>60</v>
      </c>
      <c r="H99" s="233" t="str">
        <f>'All data'!Q99</f>
        <v>Y</v>
      </c>
      <c r="I99" s="233">
        <f>'All data'!R99</f>
        <v>63</v>
      </c>
      <c r="J99" s="233">
        <f>'All data'!S99</f>
        <v>64</v>
      </c>
      <c r="K99" s="373" t="str">
        <f>'All data'!T99</f>
        <v>48-72</v>
      </c>
      <c r="L99" s="233">
        <f>'All data'!V99</f>
        <v>3</v>
      </c>
      <c r="M99" s="233">
        <f>'All data'!W99</f>
        <v>3</v>
      </c>
      <c r="N99" s="233" t="str">
        <f>'All data'!X99</f>
        <v>NA</v>
      </c>
    </row>
    <row r="100" spans="1:14" x14ac:dyDescent="0.2">
      <c r="A100" s="233" t="str">
        <f>'All data'!A100</f>
        <v>280B</v>
      </c>
      <c r="B100" s="233" t="str">
        <f>'All data'!F100</f>
        <v>M</v>
      </c>
      <c r="C100" s="233" t="str">
        <f>'All data'!E100</f>
        <v>GBM, IDH WT</v>
      </c>
      <c r="D100" s="233" t="str">
        <f>'All data'!D100</f>
        <v>Primary</v>
      </c>
      <c r="E100" s="233" t="str">
        <f>'All data'!G100</f>
        <v>NA</v>
      </c>
      <c r="F100" s="233" t="str">
        <f>'All data'!H100</f>
        <v>NA</v>
      </c>
      <c r="G100" s="233">
        <f>'All data'!P100</f>
        <v>35</v>
      </c>
      <c r="H100" s="233" t="str">
        <f>'All data'!Q100</f>
        <v>Y</v>
      </c>
      <c r="I100" s="233">
        <f>'All data'!R100</f>
        <v>51</v>
      </c>
      <c r="J100" s="233">
        <f>'All data'!S100</f>
        <v>57</v>
      </c>
      <c r="K100" s="373" t="str">
        <f>'All data'!T100</f>
        <v>45-73+</v>
      </c>
      <c r="L100" s="233">
        <f>'All data'!V100</f>
        <v>3</v>
      </c>
      <c r="M100" s="233">
        <f>'All data'!W100</f>
        <v>3</v>
      </c>
      <c r="N100" s="233" t="str">
        <f>'All data'!X100</f>
        <v>NA</v>
      </c>
    </row>
    <row r="101" spans="1:14" x14ac:dyDescent="0.2">
      <c r="A101" s="233">
        <v>297</v>
      </c>
      <c r="B101" s="233" t="str">
        <f>'All data'!F101</f>
        <v>F</v>
      </c>
      <c r="C101" s="233" t="str">
        <f>'All data'!E101</f>
        <v>GBM, IDH WT</v>
      </c>
      <c r="D101" s="233" t="str">
        <f>'All data'!D101</f>
        <v>Primary</v>
      </c>
      <c r="E101" s="233" t="str">
        <f>'All data'!G101</f>
        <v>NA</v>
      </c>
      <c r="F101" s="233" t="str">
        <f>'All data'!H101</f>
        <v>NA</v>
      </c>
      <c r="G101" s="233">
        <f>'All data'!P101</f>
        <v>50</v>
      </c>
      <c r="H101" s="233" t="str">
        <f>'All data'!Q101</f>
        <v>NA</v>
      </c>
      <c r="I101" s="233" t="str">
        <f>'All data'!R101</f>
        <v>NA</v>
      </c>
      <c r="J101" s="233">
        <f>'All data'!S101</f>
        <v>101</v>
      </c>
      <c r="K101" s="373" t="str">
        <f>'All data'!T101</f>
        <v>78-112+</v>
      </c>
      <c r="L101" s="233">
        <f>'All data'!V101</f>
        <v>3</v>
      </c>
      <c r="M101" s="233">
        <f>'All data'!W101</f>
        <v>3</v>
      </c>
      <c r="N101" s="233" t="str">
        <f>'All data'!X101</f>
        <v>NA</v>
      </c>
    </row>
    <row r="102" spans="1:14" x14ac:dyDescent="0.2">
      <c r="A102" s="233">
        <f>'All data'!A102</f>
        <v>301</v>
      </c>
      <c r="B102" s="233" t="str">
        <f>'All data'!F102</f>
        <v>F</v>
      </c>
      <c r="C102" s="233" t="str">
        <f>'All data'!E102</f>
        <v>GBM, IDH WT</v>
      </c>
      <c r="D102" s="233" t="str">
        <f>'All data'!D102</f>
        <v>Primary</v>
      </c>
      <c r="E102" s="233" t="str">
        <f>'All data'!G102</f>
        <v>NA</v>
      </c>
      <c r="F102" s="233" t="str">
        <f>'All data'!H102</f>
        <v>NA</v>
      </c>
      <c r="G102" s="233" t="str">
        <f>'All data'!P102</f>
        <v>NA</v>
      </c>
      <c r="H102" s="233" t="str">
        <f>'All data'!Q102</f>
        <v>NA</v>
      </c>
      <c r="I102" s="233" t="str">
        <f>'All data'!R102</f>
        <v>NA</v>
      </c>
      <c r="J102" s="233" t="str">
        <f>'All data'!S102</f>
        <v>NA</v>
      </c>
      <c r="K102" s="373" t="str">
        <f>'All data'!T102</f>
        <v>NA</v>
      </c>
      <c r="L102" s="233">
        <f>'All data'!V102</f>
        <v>2</v>
      </c>
      <c r="M102" s="233">
        <f>'All data'!W102</f>
        <v>2</v>
      </c>
      <c r="N102" s="233" t="str">
        <f>'All data'!X102</f>
        <v>NA</v>
      </c>
    </row>
    <row r="103" spans="1:14" x14ac:dyDescent="0.2">
      <c r="A103" s="233">
        <v>304</v>
      </c>
      <c r="B103" s="233" t="str">
        <f>'All data'!F103</f>
        <v>M</v>
      </c>
      <c r="C103" s="233" t="str">
        <f>'All data'!E103</f>
        <v>GBM, IDH WT</v>
      </c>
      <c r="D103" s="233" t="str">
        <f>'All data'!D103</f>
        <v>Recurrence</v>
      </c>
      <c r="E103" s="233" t="str">
        <f>'All data'!G103</f>
        <v>NA</v>
      </c>
      <c r="F103" s="233" t="str">
        <f>'All data'!H103</f>
        <v>NA</v>
      </c>
      <c r="G103" s="233" t="str">
        <f>'All data'!P103</f>
        <v>NA</v>
      </c>
      <c r="H103" s="233" t="str">
        <f>'All data'!Q103</f>
        <v>NA</v>
      </c>
      <c r="I103" s="233" t="str">
        <f>'All data'!R103</f>
        <v>NA</v>
      </c>
      <c r="J103" s="233" t="str">
        <f>'All data'!S103</f>
        <v>NA</v>
      </c>
      <c r="K103" s="373" t="str">
        <f>'All data'!T103</f>
        <v>NA</v>
      </c>
      <c r="L103" s="233">
        <f>'All data'!V103</f>
        <v>2</v>
      </c>
      <c r="M103" s="233">
        <f>'All data'!W103</f>
        <v>2</v>
      </c>
      <c r="N103" s="233" t="str">
        <f>'All data'!X103</f>
        <v>NA</v>
      </c>
    </row>
    <row r="104" spans="1:14" x14ac:dyDescent="0.2">
      <c r="A104" s="233">
        <f>'All data'!A104</f>
        <v>307</v>
      </c>
      <c r="B104" s="233" t="str">
        <f>'All data'!F104</f>
        <v>F</v>
      </c>
      <c r="C104" s="233" t="str">
        <f>'All data'!E104</f>
        <v>GBM, IDH WT</v>
      </c>
      <c r="D104" s="233" t="str">
        <f>'All data'!D104</f>
        <v>Primary</v>
      </c>
      <c r="E104" s="233" t="str">
        <f>'All data'!G104</f>
        <v>NA</v>
      </c>
      <c r="F104" s="233" t="str">
        <f>'All data'!H104</f>
        <v>NA</v>
      </c>
      <c r="G104" s="233" t="str">
        <f>'All data'!P104</f>
        <v>NA</v>
      </c>
      <c r="H104" s="233" t="str">
        <f>'All data'!Q104</f>
        <v>NA</v>
      </c>
      <c r="I104" s="233" t="str">
        <f>'All data'!R104</f>
        <v>NA</v>
      </c>
      <c r="J104" s="233" t="str">
        <f>'All data'!S104</f>
        <v>NA</v>
      </c>
      <c r="K104" s="373" t="str">
        <f>'All data'!T104</f>
        <v>NA</v>
      </c>
      <c r="L104" s="233">
        <f>'All data'!V104</f>
        <v>3</v>
      </c>
      <c r="M104" s="233">
        <f>'All data'!W104</f>
        <v>2</v>
      </c>
      <c r="N104" s="233" t="str">
        <f>'All data'!X104</f>
        <v>NA</v>
      </c>
    </row>
    <row r="105" spans="1:14" x14ac:dyDescent="0.2">
      <c r="A105" s="233">
        <f>'All data'!A105</f>
        <v>315</v>
      </c>
      <c r="B105" s="233" t="str">
        <f>'All data'!F105</f>
        <v>F</v>
      </c>
      <c r="C105" s="233" t="str">
        <f>'All data'!E105</f>
        <v>GBM, IDH WT</v>
      </c>
      <c r="D105" s="233" t="str">
        <f>'All data'!D105</f>
        <v>Recurrence</v>
      </c>
      <c r="E105" s="233" t="str">
        <f>'All data'!G105</f>
        <v>NA</v>
      </c>
      <c r="F105" s="233" t="str">
        <f>'All data'!H105</f>
        <v>NA</v>
      </c>
      <c r="G105" s="233">
        <f>'All data'!P105</f>
        <v>60</v>
      </c>
      <c r="H105" s="233" t="str">
        <f>'All data'!Q105</f>
        <v>Y</v>
      </c>
      <c r="I105" s="233">
        <f>'All data'!R105</f>
        <v>48</v>
      </c>
      <c r="J105" s="233" t="str">
        <f>'All data'!S105</f>
        <v>NA</v>
      </c>
      <c r="K105" s="373" t="str">
        <f>'All data'!T105</f>
        <v>NA</v>
      </c>
      <c r="L105" s="233">
        <f>'All data'!V105</f>
        <v>3</v>
      </c>
      <c r="M105" s="233">
        <f>'All data'!W105</f>
        <v>3</v>
      </c>
      <c r="N105" s="233" t="str">
        <f>'All data'!X105</f>
        <v>NA</v>
      </c>
    </row>
    <row r="106" spans="1:14" x14ac:dyDescent="0.2">
      <c r="A106" s="233">
        <v>318</v>
      </c>
      <c r="B106" s="233" t="str">
        <f>'All data'!F106</f>
        <v>M</v>
      </c>
      <c r="C106" s="233" t="str">
        <f>'All data'!E106</f>
        <v>GBM, IDH WT</v>
      </c>
      <c r="D106" s="233" t="str">
        <f>'All data'!D106</f>
        <v>Primary</v>
      </c>
      <c r="E106" s="233" t="str">
        <f>'All data'!G106</f>
        <v>NA</v>
      </c>
      <c r="F106" s="233" t="str">
        <f>'All data'!H106</f>
        <v>NA</v>
      </c>
      <c r="G106" s="233" t="str">
        <f>'All data'!P106</f>
        <v>NA</v>
      </c>
      <c r="H106" s="233" t="str">
        <f>'All data'!Q106</f>
        <v>NA</v>
      </c>
      <c r="I106" s="233" t="str">
        <f>'All data'!R106</f>
        <v>NA</v>
      </c>
      <c r="J106" s="233" t="str">
        <f>'All data'!S106</f>
        <v>NA</v>
      </c>
      <c r="K106" s="373" t="str">
        <f>'All data'!T106</f>
        <v>NA</v>
      </c>
      <c r="L106" s="233">
        <f>'All data'!V106</f>
        <v>3</v>
      </c>
      <c r="M106" s="233">
        <f>'All data'!W106</f>
        <v>3</v>
      </c>
      <c r="N106" s="233" t="str">
        <f>'All data'!X106</f>
        <v>NA</v>
      </c>
    </row>
    <row r="107" spans="1:14" x14ac:dyDescent="0.2">
      <c r="A107" s="233">
        <f>'All data'!A107</f>
        <v>328</v>
      </c>
      <c r="B107" s="233" t="str">
        <f>'All data'!F107</f>
        <v>M</v>
      </c>
      <c r="C107" s="233" t="str">
        <f>'All data'!E107</f>
        <v>GBM, IDH WT</v>
      </c>
      <c r="D107" s="233" t="str">
        <f>'All data'!D107</f>
        <v>Primary</v>
      </c>
      <c r="E107" s="233" t="str">
        <f>'All data'!G107</f>
        <v>NA</v>
      </c>
      <c r="F107" s="233" t="str">
        <f>'All data'!H107</f>
        <v>NA</v>
      </c>
      <c r="G107" s="233">
        <f>'All data'!P107</f>
        <v>20</v>
      </c>
      <c r="H107" s="233" t="str">
        <f>'All data'!Q107</f>
        <v>NA</v>
      </c>
      <c r="I107" s="233" t="str">
        <f>'All data'!R107</f>
        <v>NA</v>
      </c>
      <c r="J107" s="233" t="str">
        <f>'All data'!S107</f>
        <v>NA</v>
      </c>
      <c r="K107" s="373" t="str">
        <f>'All data'!T107</f>
        <v>NA</v>
      </c>
      <c r="L107" s="233">
        <f>'All data'!V107</f>
        <v>3</v>
      </c>
      <c r="M107" s="233">
        <f>'All data'!W107</f>
        <v>3</v>
      </c>
      <c r="N107" s="233" t="str">
        <f>'All data'!X107</f>
        <v>NA</v>
      </c>
    </row>
    <row r="108" spans="1:14" x14ac:dyDescent="0.2">
      <c r="A108" s="233">
        <f>'All data'!A108</f>
        <v>333</v>
      </c>
      <c r="B108" s="233" t="str">
        <f>'All data'!F108</f>
        <v>F</v>
      </c>
      <c r="C108" s="233" t="str">
        <f>'All data'!E108</f>
        <v>GBM, IDH WT</v>
      </c>
      <c r="D108" s="233" t="str">
        <f>'All data'!D108</f>
        <v>Primary</v>
      </c>
      <c r="E108" s="233" t="str">
        <f>'All data'!G108</f>
        <v>NA</v>
      </c>
      <c r="F108" s="233" t="str">
        <f>'All data'!H108</f>
        <v>NA</v>
      </c>
      <c r="G108" s="233" t="str">
        <f>'All data'!P108</f>
        <v>NA</v>
      </c>
      <c r="H108" s="233" t="str">
        <f>'All data'!Q108</f>
        <v>NA</v>
      </c>
      <c r="I108" s="233" t="str">
        <f>'All data'!R108</f>
        <v>NA</v>
      </c>
      <c r="J108" s="233" t="str">
        <f>'All data'!S108</f>
        <v>NA</v>
      </c>
      <c r="K108" s="373" t="str">
        <f>'All data'!T108</f>
        <v>NA</v>
      </c>
      <c r="L108" s="233" t="str">
        <f>'All data'!V108</f>
        <v>NA</v>
      </c>
      <c r="M108" s="233" t="str">
        <f>'All data'!W108</f>
        <v>NA</v>
      </c>
      <c r="N108" s="233" t="str">
        <f>'All data'!X108</f>
        <v>NA</v>
      </c>
    </row>
  </sheetData>
  <mergeCells count="1">
    <mergeCell ref="L2:N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I109"/>
  <sheetViews>
    <sheetView tabSelected="1" workbookViewId="0">
      <pane xSplit="1" topLeftCell="B1" activePane="topRight" state="frozen"/>
      <selection pane="topRight" activeCell="D86" sqref="D86"/>
    </sheetView>
  </sheetViews>
  <sheetFormatPr defaultRowHeight="12.75" x14ac:dyDescent="0.2"/>
  <cols>
    <col min="1" max="1" width="9.140625" style="334"/>
    <col min="2" max="3" width="15" style="333" customWidth="1"/>
    <col min="4" max="6" width="9.140625" style="334"/>
    <col min="7" max="7" width="9.140625" style="333"/>
    <col min="8" max="8" width="47.140625" style="333" customWidth="1"/>
    <col min="9" max="9" width="11" style="334" customWidth="1"/>
    <col min="10" max="10" width="11.5703125" style="334" customWidth="1"/>
    <col min="11" max="11" width="17" style="334" customWidth="1"/>
    <col min="12" max="12" width="10.85546875" style="333" customWidth="1"/>
    <col min="13" max="13" width="6.28515625" style="333" customWidth="1"/>
    <col min="14" max="104" width="9.140625" style="334"/>
    <col min="105" max="16384" width="9.140625" style="333"/>
  </cols>
  <sheetData>
    <row r="1" spans="1:113" x14ac:dyDescent="0.2">
      <c r="A1" s="332" t="s">
        <v>1128</v>
      </c>
      <c r="B1" s="332"/>
      <c r="M1" s="335"/>
      <c r="N1" s="336" t="s">
        <v>1171</v>
      </c>
      <c r="O1" s="421" t="s">
        <v>1460</v>
      </c>
      <c r="P1" s="422"/>
      <c r="Q1" s="423"/>
      <c r="R1" s="424" t="s">
        <v>1461</v>
      </c>
      <c r="S1" s="425"/>
      <c r="T1" s="425"/>
      <c r="U1" s="425"/>
      <c r="V1" s="426"/>
      <c r="W1" s="427" t="s">
        <v>1462</v>
      </c>
      <c r="X1" s="428"/>
      <c r="Y1" s="429"/>
      <c r="Z1" s="430" t="s">
        <v>1463</v>
      </c>
      <c r="AA1" s="431"/>
      <c r="AB1" s="431"/>
      <c r="AC1" s="432"/>
      <c r="AD1" s="433" t="s">
        <v>1464</v>
      </c>
      <c r="AE1" s="434"/>
      <c r="AF1" s="435"/>
      <c r="AG1" s="407" t="s">
        <v>1465</v>
      </c>
      <c r="AH1" s="408"/>
      <c r="AI1" s="409"/>
      <c r="AJ1" s="410" t="s">
        <v>1466</v>
      </c>
      <c r="AK1" s="411"/>
      <c r="AL1" s="412"/>
      <c r="AM1" s="413" t="s">
        <v>1467</v>
      </c>
      <c r="AN1" s="414"/>
      <c r="AO1" s="415"/>
      <c r="AP1" s="416" t="s">
        <v>1468</v>
      </c>
      <c r="AQ1" s="417"/>
      <c r="AR1" s="417"/>
      <c r="AS1" s="418"/>
      <c r="DA1" s="334"/>
      <c r="DB1" s="334"/>
      <c r="DC1" s="334"/>
      <c r="DD1" s="334"/>
      <c r="DE1" s="334"/>
      <c r="DF1" s="334"/>
      <c r="DG1" s="334"/>
      <c r="DH1" s="334"/>
      <c r="DI1" s="334"/>
    </row>
    <row r="2" spans="1:113" ht="25.5" x14ac:dyDescent="0.2">
      <c r="A2" s="336" t="s">
        <v>62</v>
      </c>
      <c r="B2" s="337" t="s">
        <v>1141</v>
      </c>
      <c r="C2" s="338" t="s">
        <v>1140</v>
      </c>
      <c r="D2" s="419" t="s">
        <v>63</v>
      </c>
      <c r="E2" s="419"/>
      <c r="F2" s="419"/>
      <c r="H2" s="420" t="s">
        <v>1179</v>
      </c>
      <c r="I2" s="420"/>
      <c r="J2" s="420"/>
      <c r="K2" s="420"/>
      <c r="L2" s="420"/>
      <c r="M2" s="339"/>
      <c r="DA2" s="334"/>
      <c r="DB2" s="334"/>
      <c r="DC2" s="334"/>
      <c r="DD2" s="334"/>
      <c r="DE2" s="334"/>
      <c r="DF2" s="334"/>
      <c r="DG2" s="334"/>
      <c r="DH2" s="334"/>
      <c r="DI2" s="334"/>
    </row>
    <row r="3" spans="1:113" ht="25.5" x14ac:dyDescent="0.2">
      <c r="A3" s="71" t="str">
        <f>'All data'!A3</f>
        <v>GBM</v>
      </c>
      <c r="B3" s="13" t="str">
        <f>'All data'!K3</f>
        <v>MGMT METHYLATION</v>
      </c>
      <c r="C3" s="13" t="str">
        <f>'All data'!L3</f>
        <v>MGMT METHYLATION</v>
      </c>
      <c r="D3" s="71" t="str">
        <f>'All data'!M3</f>
        <v>TERT</v>
      </c>
      <c r="E3" s="71" t="str">
        <f>'All data'!N3</f>
        <v>IDH1</v>
      </c>
      <c r="F3" s="71" t="str">
        <f>'All data'!O3</f>
        <v>IDH2</v>
      </c>
      <c r="H3" s="340" t="s">
        <v>1180</v>
      </c>
      <c r="I3" s="337" t="s">
        <v>1181</v>
      </c>
      <c r="J3" s="337" t="s">
        <v>1182</v>
      </c>
      <c r="K3" s="337" t="s">
        <v>1183</v>
      </c>
      <c r="L3" s="337" t="s">
        <v>1189</v>
      </c>
      <c r="N3" s="336" t="s">
        <v>1190</v>
      </c>
      <c r="O3" s="336" t="s">
        <v>1191</v>
      </c>
      <c r="P3" s="336" t="s">
        <v>1192</v>
      </c>
      <c r="Q3" s="336" t="s">
        <v>1193</v>
      </c>
      <c r="R3" s="336" t="s">
        <v>1194</v>
      </c>
      <c r="S3" s="336" t="s">
        <v>1195</v>
      </c>
      <c r="T3" s="336" t="s">
        <v>1196</v>
      </c>
      <c r="U3" s="336" t="s">
        <v>34</v>
      </c>
      <c r="V3" s="336" t="s">
        <v>1197</v>
      </c>
      <c r="W3" s="336" t="s">
        <v>1198</v>
      </c>
      <c r="X3" s="336" t="s">
        <v>18</v>
      </c>
      <c r="Y3" s="336" t="s">
        <v>1199</v>
      </c>
      <c r="Z3" s="336" t="s">
        <v>1200</v>
      </c>
      <c r="AA3" s="336" t="s">
        <v>32</v>
      </c>
      <c r="AB3" s="336" t="s">
        <v>1469</v>
      </c>
      <c r="AC3" s="336" t="s">
        <v>1201</v>
      </c>
      <c r="AD3" s="336" t="s">
        <v>35</v>
      </c>
      <c r="AE3" s="336" t="s">
        <v>1202</v>
      </c>
      <c r="AF3" s="336" t="s">
        <v>1203</v>
      </c>
      <c r="AG3" s="336" t="s">
        <v>1204</v>
      </c>
      <c r="AH3" s="336" t="s">
        <v>1205</v>
      </c>
      <c r="AI3" s="336" t="s">
        <v>1470</v>
      </c>
      <c r="AJ3" s="336" t="s">
        <v>1471</v>
      </c>
      <c r="AK3" s="336" t="s">
        <v>1206</v>
      </c>
      <c r="AL3" s="336" t="s">
        <v>1207</v>
      </c>
      <c r="AM3" s="336" t="s">
        <v>24</v>
      </c>
      <c r="AN3" s="336" t="s">
        <v>1208</v>
      </c>
      <c r="AO3" s="336" t="s">
        <v>1209</v>
      </c>
      <c r="AP3" s="336" t="s">
        <v>499</v>
      </c>
      <c r="AQ3" s="336" t="s">
        <v>1210</v>
      </c>
      <c r="AR3" s="336" t="s">
        <v>25</v>
      </c>
      <c r="AS3" s="336" t="s">
        <v>26</v>
      </c>
      <c r="AT3" s="336" t="s">
        <v>1211</v>
      </c>
      <c r="AU3" s="336" t="s">
        <v>36</v>
      </c>
      <c r="AV3" s="336" t="s">
        <v>1212</v>
      </c>
      <c r="AW3" s="336" t="s">
        <v>1213</v>
      </c>
      <c r="AX3" s="336" t="s">
        <v>1214</v>
      </c>
      <c r="AY3" s="336" t="s">
        <v>9</v>
      </c>
      <c r="AZ3" s="336" t="s">
        <v>1215</v>
      </c>
      <c r="BA3" s="336" t="s">
        <v>1216</v>
      </c>
      <c r="BB3" s="336" t="s">
        <v>1217</v>
      </c>
      <c r="BC3" s="336" t="s">
        <v>1218</v>
      </c>
      <c r="BD3" s="336" t="s">
        <v>1219</v>
      </c>
      <c r="BE3" s="336" t="s">
        <v>1220</v>
      </c>
      <c r="BF3" s="336" t="s">
        <v>1221</v>
      </c>
      <c r="BG3" s="336" t="s">
        <v>1222</v>
      </c>
      <c r="BH3" s="336" t="s">
        <v>31</v>
      </c>
      <c r="BI3" s="336" t="s">
        <v>19</v>
      </c>
      <c r="BJ3" s="336" t="s">
        <v>1223</v>
      </c>
      <c r="BK3" s="336" t="s">
        <v>1472</v>
      </c>
      <c r="BL3" s="336" t="s">
        <v>1224</v>
      </c>
      <c r="BM3" s="336" t="s">
        <v>1225</v>
      </c>
      <c r="BN3" s="336" t="s">
        <v>30</v>
      </c>
      <c r="BO3" s="336" t="s">
        <v>1226</v>
      </c>
      <c r="BP3" s="336" t="s">
        <v>1227</v>
      </c>
      <c r="BQ3" s="336" t="s">
        <v>37</v>
      </c>
      <c r="BR3" s="336" t="s">
        <v>1228</v>
      </c>
      <c r="BS3" s="336" t="s">
        <v>1229</v>
      </c>
      <c r="BT3" s="336" t="s">
        <v>20</v>
      </c>
      <c r="BU3" s="336" t="s">
        <v>28</v>
      </c>
      <c r="BV3" s="336" t="s">
        <v>21</v>
      </c>
      <c r="BW3" s="336" t="s">
        <v>27</v>
      </c>
      <c r="BX3" s="336" t="s">
        <v>29</v>
      </c>
      <c r="BY3" s="336" t="s">
        <v>1230</v>
      </c>
      <c r="BZ3" s="336" t="s">
        <v>1231</v>
      </c>
      <c r="CA3" s="336" t="s">
        <v>1232</v>
      </c>
      <c r="CB3" s="336" t="s">
        <v>22</v>
      </c>
      <c r="CC3" s="336" t="s">
        <v>23</v>
      </c>
      <c r="CD3" s="336" t="s">
        <v>1233</v>
      </c>
      <c r="CE3" s="336" t="s">
        <v>1234</v>
      </c>
      <c r="CF3" s="336" t="s">
        <v>33</v>
      </c>
      <c r="CG3" s="336" t="s">
        <v>1473</v>
      </c>
      <c r="CH3" s="336" t="s">
        <v>1235</v>
      </c>
      <c r="CI3" s="336" t="s">
        <v>1236</v>
      </c>
      <c r="CJ3" s="336" t="s">
        <v>1237</v>
      </c>
      <c r="CK3" s="336" t="s">
        <v>1238</v>
      </c>
      <c r="CL3" s="336" t="s">
        <v>1239</v>
      </c>
      <c r="CM3" s="336" t="s">
        <v>1240</v>
      </c>
      <c r="CN3" s="336" t="s">
        <v>1241</v>
      </c>
      <c r="CO3" s="336" t="s">
        <v>1242</v>
      </c>
      <c r="CP3" s="336" t="s">
        <v>1243</v>
      </c>
      <c r="CQ3" s="336" t="s">
        <v>1244</v>
      </c>
      <c r="CR3" s="336" t="s">
        <v>8</v>
      </c>
      <c r="CS3" s="336" t="s">
        <v>1245</v>
      </c>
      <c r="CT3" s="336" t="s">
        <v>1246</v>
      </c>
      <c r="CU3" s="336" t="s">
        <v>1247</v>
      </c>
      <c r="CV3" s="336" t="s">
        <v>1248</v>
      </c>
      <c r="CW3" s="336" t="s">
        <v>1249</v>
      </c>
      <c r="CX3" s="336" t="s">
        <v>1474</v>
      </c>
      <c r="CY3" s="336" t="s">
        <v>17</v>
      </c>
      <c r="CZ3" s="336" t="s">
        <v>1250</v>
      </c>
      <c r="DA3" s="336" t="s">
        <v>1475</v>
      </c>
      <c r="DB3" s="336" t="s">
        <v>1251</v>
      </c>
      <c r="DC3" s="336" t="s">
        <v>1252</v>
      </c>
      <c r="DD3" s="336" t="s">
        <v>1253</v>
      </c>
      <c r="DE3" s="336" t="s">
        <v>1254</v>
      </c>
      <c r="DF3" s="336" t="s">
        <v>1255</v>
      </c>
      <c r="DG3" s="336" t="s">
        <v>1256</v>
      </c>
      <c r="DH3" s="336" t="s">
        <v>1257</v>
      </c>
      <c r="DI3" s="336" t="s">
        <v>1258</v>
      </c>
    </row>
    <row r="4" spans="1:113" x14ac:dyDescent="0.2">
      <c r="A4" s="336">
        <f>'All data'!A4</f>
        <v>3</v>
      </c>
      <c r="B4" s="336" t="str">
        <f>'All data'!K4</f>
        <v>M</v>
      </c>
      <c r="C4" s="336" t="str">
        <f>'All data'!L4</f>
        <v>M</v>
      </c>
      <c r="D4" s="336" t="str">
        <f>'All data'!M4</f>
        <v>C250T</v>
      </c>
      <c r="E4" s="336" t="str">
        <f>'All data'!N4</f>
        <v>wt</v>
      </c>
      <c r="F4" s="336" t="str">
        <f>'All data'!O4</f>
        <v>wt</v>
      </c>
      <c r="H4" s="341" t="s">
        <v>1485</v>
      </c>
      <c r="I4" s="336" t="s">
        <v>1184</v>
      </c>
      <c r="J4" s="342" t="s">
        <v>1187</v>
      </c>
      <c r="K4" s="336" t="s">
        <v>1186</v>
      </c>
      <c r="L4" s="343">
        <v>42081</v>
      </c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  <c r="BN4" s="336"/>
      <c r="BO4" s="336"/>
      <c r="BP4" s="336"/>
      <c r="BQ4" s="336"/>
      <c r="BR4" s="336"/>
      <c r="BS4" s="336"/>
      <c r="BT4" s="336"/>
      <c r="BU4" s="336"/>
      <c r="BV4" s="336"/>
      <c r="BW4" s="336"/>
      <c r="BX4" s="336"/>
      <c r="BY4" s="336"/>
      <c r="BZ4" s="336"/>
      <c r="CA4" s="336"/>
      <c r="CB4" s="336"/>
      <c r="CC4" s="336"/>
      <c r="CD4" s="336"/>
      <c r="CE4" s="336"/>
      <c r="CF4" s="336"/>
      <c r="CG4" s="336"/>
      <c r="CH4" s="336"/>
      <c r="CI4" s="336"/>
      <c r="CJ4" s="336"/>
      <c r="CK4" s="336"/>
      <c r="CL4" s="336"/>
      <c r="CM4" s="336"/>
      <c r="CN4" s="336"/>
      <c r="CO4" s="336"/>
      <c r="CP4" s="336"/>
      <c r="CQ4" s="336"/>
      <c r="CR4" s="336"/>
      <c r="CS4" s="336"/>
      <c r="CT4" s="336"/>
      <c r="CU4" s="336"/>
      <c r="CV4" s="336"/>
      <c r="CW4" s="336"/>
      <c r="CX4" s="336"/>
      <c r="CY4" s="336"/>
      <c r="CZ4" s="336"/>
      <c r="DA4" s="336"/>
      <c r="DB4" s="336"/>
      <c r="DC4" s="336"/>
      <c r="DD4" s="336"/>
      <c r="DE4" s="336"/>
      <c r="DF4" s="336"/>
      <c r="DG4" s="336"/>
      <c r="DH4" s="336"/>
      <c r="DI4" s="336"/>
    </row>
    <row r="5" spans="1:113" x14ac:dyDescent="0.2">
      <c r="A5" s="336">
        <f>'All data'!A5</f>
        <v>5</v>
      </c>
      <c r="B5" s="336" t="str">
        <f>'All data'!K5</f>
        <v>M</v>
      </c>
      <c r="C5" s="336" t="str">
        <f>'All data'!L5</f>
        <v>M</v>
      </c>
      <c r="D5" s="336" t="str">
        <f>'All data'!M5</f>
        <v>C228T</v>
      </c>
      <c r="E5" s="336" t="str">
        <f>'All data'!N5</f>
        <v>wt</v>
      </c>
      <c r="F5" s="336" t="str">
        <f>'All data'!O5</f>
        <v>wt</v>
      </c>
      <c r="H5" s="341" t="s">
        <v>1297</v>
      </c>
      <c r="I5" s="336" t="s">
        <v>1296</v>
      </c>
      <c r="J5" s="342" t="s">
        <v>1187</v>
      </c>
      <c r="K5" s="336" t="s">
        <v>1185</v>
      </c>
      <c r="L5" s="343">
        <v>43271</v>
      </c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20">
        <v>6</v>
      </c>
      <c r="BK5" s="336"/>
      <c r="BL5" s="336"/>
      <c r="BM5" s="336"/>
      <c r="BN5" s="336"/>
      <c r="BO5" s="336"/>
      <c r="BP5" s="336"/>
      <c r="BQ5" s="336"/>
      <c r="BR5" s="336"/>
      <c r="BS5" s="336"/>
      <c r="BT5" s="336"/>
      <c r="BU5" s="320">
        <v>6</v>
      </c>
      <c r="BV5" s="320">
        <v>6</v>
      </c>
      <c r="BW5" s="336"/>
      <c r="BX5" s="336"/>
      <c r="BY5" s="336"/>
      <c r="BZ5" s="336"/>
      <c r="CA5" s="336"/>
      <c r="CB5" s="336"/>
      <c r="CC5" s="336"/>
      <c r="CD5" s="336"/>
      <c r="CE5" s="336"/>
      <c r="CF5" s="336"/>
      <c r="CG5" s="336"/>
      <c r="CH5" s="336"/>
      <c r="CI5" s="336"/>
      <c r="CJ5" s="336"/>
      <c r="CK5" s="336"/>
      <c r="CL5" s="336"/>
      <c r="CM5" s="336"/>
      <c r="CN5" s="336"/>
      <c r="CO5" s="336"/>
      <c r="CP5" s="336"/>
      <c r="CQ5" s="336"/>
      <c r="CR5" s="336"/>
      <c r="CS5" s="336"/>
      <c r="CT5" s="336"/>
      <c r="CU5" s="336"/>
      <c r="CV5" s="336"/>
      <c r="CW5" s="336"/>
      <c r="CX5" s="336"/>
      <c r="CY5" s="336"/>
      <c r="CZ5" s="336"/>
      <c r="DA5" s="336"/>
      <c r="DB5" s="336"/>
      <c r="DC5" s="336"/>
      <c r="DD5" s="336"/>
      <c r="DE5" s="336"/>
      <c r="DF5" s="336"/>
      <c r="DG5" s="336"/>
      <c r="DH5" s="336"/>
      <c r="DI5" s="336"/>
    </row>
    <row r="6" spans="1:113" x14ac:dyDescent="0.2">
      <c r="A6" s="336">
        <f>'All data'!A6</f>
        <v>6</v>
      </c>
      <c r="B6" s="336" t="str">
        <f>'All data'!K6</f>
        <v>U</v>
      </c>
      <c r="C6" s="336" t="str">
        <f>'All data'!L6</f>
        <v>Indeterminate</v>
      </c>
      <c r="D6" s="336" t="str">
        <f>'All data'!M6</f>
        <v>C228T</v>
      </c>
      <c r="E6" s="336" t="str">
        <f>'All data'!N6</f>
        <v>wt</v>
      </c>
      <c r="F6" s="336" t="str">
        <f>'All data'!O6</f>
        <v>wt</v>
      </c>
      <c r="H6" s="341" t="s">
        <v>1485</v>
      </c>
      <c r="I6" s="336" t="s">
        <v>1184</v>
      </c>
      <c r="J6" s="342" t="s">
        <v>1187</v>
      </c>
      <c r="K6" s="336" t="s">
        <v>1185</v>
      </c>
      <c r="L6" s="343">
        <v>42081</v>
      </c>
      <c r="N6" s="336"/>
      <c r="O6" s="350">
        <v>6</v>
      </c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20">
        <v>6</v>
      </c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20">
        <v>6</v>
      </c>
      <c r="BK6" s="336"/>
      <c r="BL6" s="336"/>
      <c r="BM6" s="336"/>
      <c r="BN6" s="336"/>
      <c r="BO6" s="336"/>
      <c r="BP6" s="336"/>
      <c r="BQ6" s="336"/>
      <c r="BR6" s="336"/>
      <c r="BS6" s="336"/>
      <c r="BT6" s="336"/>
      <c r="BU6" s="336"/>
      <c r="BV6" s="336"/>
      <c r="BW6" s="336"/>
      <c r="BX6" s="336"/>
      <c r="BY6" s="336"/>
      <c r="BZ6" s="336"/>
      <c r="CA6" s="336"/>
      <c r="CB6" s="336"/>
      <c r="CC6" s="336"/>
      <c r="CD6" s="336"/>
      <c r="CE6" s="336"/>
      <c r="CF6" s="336"/>
      <c r="CG6" s="336"/>
      <c r="CH6" s="336"/>
      <c r="CI6" s="336"/>
      <c r="CJ6" s="336"/>
      <c r="CK6" s="336"/>
      <c r="CL6" s="336"/>
      <c r="CM6" s="336"/>
      <c r="CN6" s="336"/>
      <c r="CO6" s="336"/>
      <c r="CP6" s="336"/>
      <c r="CQ6" s="336"/>
      <c r="CR6" s="336"/>
      <c r="CS6" s="336"/>
      <c r="CT6" s="336"/>
      <c r="CU6" s="336"/>
      <c r="CV6" s="336"/>
      <c r="CW6" s="336"/>
      <c r="CX6" s="336"/>
      <c r="CY6" s="320">
        <v>6</v>
      </c>
      <c r="CZ6" s="336"/>
      <c r="DA6" s="336"/>
      <c r="DB6" s="336"/>
      <c r="DC6" s="336"/>
      <c r="DD6" s="336"/>
      <c r="DE6" s="336"/>
      <c r="DF6" s="336"/>
      <c r="DG6" s="336"/>
      <c r="DH6" s="336"/>
      <c r="DI6" s="336"/>
    </row>
    <row r="7" spans="1:113" x14ac:dyDescent="0.2">
      <c r="A7" s="336">
        <f>'All data'!A7</f>
        <v>8</v>
      </c>
      <c r="B7" s="336" t="str">
        <f>'All data'!K7</f>
        <v>M</v>
      </c>
      <c r="C7" s="336" t="str">
        <f>'All data'!L7</f>
        <v>M</v>
      </c>
      <c r="D7" s="336" t="str">
        <f>'All data'!M7</f>
        <v>C228T</v>
      </c>
      <c r="E7" s="336" t="str">
        <f>'All data'!N7</f>
        <v>wt</v>
      </c>
      <c r="F7" s="336" t="str">
        <f>'All data'!O7</f>
        <v>wt</v>
      </c>
      <c r="H7" s="341" t="s">
        <v>1485</v>
      </c>
      <c r="I7" s="336" t="s">
        <v>1184</v>
      </c>
      <c r="J7" s="342" t="s">
        <v>1187</v>
      </c>
      <c r="K7" s="336" t="s">
        <v>1185</v>
      </c>
      <c r="L7" s="343">
        <v>42081</v>
      </c>
      <c r="N7" s="336"/>
      <c r="O7" s="350">
        <v>6</v>
      </c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20">
        <v>6</v>
      </c>
      <c r="AN7" s="336"/>
      <c r="AO7" s="336"/>
      <c r="AP7" s="336"/>
      <c r="AQ7" s="336"/>
      <c r="AR7" s="336"/>
      <c r="AS7" s="336"/>
      <c r="AT7" s="336"/>
      <c r="AU7" s="336"/>
      <c r="AV7" s="320">
        <v>6</v>
      </c>
      <c r="AW7" s="336"/>
      <c r="AX7" s="320">
        <v>6</v>
      </c>
      <c r="AY7" s="336"/>
      <c r="AZ7" s="336"/>
      <c r="BA7" s="336"/>
      <c r="BB7" s="336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6"/>
      <c r="BO7" s="336"/>
      <c r="BP7" s="336"/>
      <c r="BQ7" s="336"/>
      <c r="BR7" s="336"/>
      <c r="BS7" s="336"/>
      <c r="BT7" s="336"/>
      <c r="BU7" s="336"/>
      <c r="BV7" s="336"/>
      <c r="BW7" s="336"/>
      <c r="BX7" s="336"/>
      <c r="BY7" s="336"/>
      <c r="BZ7" s="336"/>
      <c r="CA7" s="336"/>
      <c r="CB7" s="336"/>
      <c r="CC7" s="336"/>
      <c r="CD7" s="336"/>
      <c r="CE7" s="336"/>
      <c r="CF7" s="336"/>
      <c r="CG7" s="336"/>
      <c r="CH7" s="336"/>
      <c r="CI7" s="336"/>
      <c r="CJ7" s="336"/>
      <c r="CK7" s="336"/>
      <c r="CL7" s="336"/>
      <c r="CM7" s="336"/>
      <c r="CN7" s="336"/>
      <c r="CO7" s="336"/>
      <c r="CP7" s="336"/>
      <c r="CQ7" s="336"/>
      <c r="CR7" s="336"/>
      <c r="CS7" s="336"/>
      <c r="CT7" s="336"/>
      <c r="CU7" s="336"/>
      <c r="CV7" s="336"/>
      <c r="CW7" s="336"/>
      <c r="CX7" s="336"/>
      <c r="CY7" s="336"/>
      <c r="CZ7" s="336"/>
      <c r="DA7" s="336"/>
      <c r="DB7" s="320">
        <v>6</v>
      </c>
      <c r="DC7" s="336"/>
      <c r="DD7" s="336"/>
      <c r="DE7" s="336"/>
      <c r="DF7" s="336"/>
      <c r="DG7" s="336"/>
      <c r="DH7" s="336"/>
      <c r="DI7" s="336"/>
    </row>
    <row r="8" spans="1:113" x14ac:dyDescent="0.2">
      <c r="A8" s="336">
        <f>'All data'!A8</f>
        <v>9</v>
      </c>
      <c r="B8" s="336" t="str">
        <f>'All data'!K8</f>
        <v>M</v>
      </c>
      <c r="C8" s="336" t="str">
        <f>'All data'!L8</f>
        <v>M</v>
      </c>
      <c r="D8" s="336" t="str">
        <f>'All data'!M8</f>
        <v>C228T</v>
      </c>
      <c r="E8" s="336" t="str">
        <f>'All data'!N8</f>
        <v>wt</v>
      </c>
      <c r="F8" s="336" t="str">
        <f>'All data'!O8</f>
        <v>wt</v>
      </c>
      <c r="H8" s="341" t="s">
        <v>1188</v>
      </c>
      <c r="I8" s="336" t="s">
        <v>1184</v>
      </c>
      <c r="J8" s="342" t="s">
        <v>1187</v>
      </c>
      <c r="K8" s="336" t="s">
        <v>1185</v>
      </c>
      <c r="L8" s="343">
        <v>42081</v>
      </c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20">
        <v>6</v>
      </c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21">
        <v>4</v>
      </c>
      <c r="BD8" s="336"/>
      <c r="BE8" s="336"/>
      <c r="BF8" s="336"/>
      <c r="BG8" s="336"/>
      <c r="BH8" s="336"/>
      <c r="BI8" s="320">
        <v>6</v>
      </c>
      <c r="BJ8" s="320">
        <v>6</v>
      </c>
      <c r="BK8" s="336"/>
      <c r="BL8" s="336"/>
      <c r="BM8" s="336"/>
      <c r="BN8" s="336"/>
      <c r="BO8" s="336"/>
      <c r="BP8" s="336"/>
      <c r="BQ8" s="336"/>
      <c r="BR8" s="320">
        <v>6</v>
      </c>
      <c r="BS8" s="336"/>
      <c r="BT8" s="336"/>
      <c r="BU8" s="336"/>
      <c r="BV8" s="336"/>
      <c r="BW8" s="336"/>
      <c r="BX8" s="336"/>
      <c r="BY8" s="336"/>
      <c r="BZ8" s="336"/>
      <c r="CA8" s="336"/>
      <c r="CB8" s="320">
        <v>6</v>
      </c>
      <c r="CC8" s="336"/>
      <c r="CD8" s="336"/>
      <c r="CE8" s="336"/>
      <c r="CF8" s="322">
        <v>2</v>
      </c>
      <c r="CG8" s="336"/>
      <c r="CH8" s="336"/>
      <c r="CI8" s="336"/>
      <c r="CJ8" s="336"/>
      <c r="CK8" s="336"/>
      <c r="CL8" s="336"/>
      <c r="CM8" s="336"/>
      <c r="CN8" s="336"/>
      <c r="CO8" s="336"/>
      <c r="CP8" s="336"/>
      <c r="CQ8" s="336"/>
      <c r="CR8" s="336"/>
      <c r="CS8" s="336"/>
      <c r="CT8" s="336"/>
      <c r="CU8" s="336"/>
      <c r="CV8" s="336"/>
      <c r="CW8" s="336"/>
      <c r="CX8" s="336"/>
      <c r="CY8" s="320">
        <v>6</v>
      </c>
      <c r="CZ8" s="336"/>
      <c r="DA8" s="336"/>
      <c r="DB8" s="336"/>
      <c r="DC8" s="336"/>
      <c r="DD8" s="336"/>
      <c r="DE8" s="320">
        <v>6</v>
      </c>
      <c r="DF8" s="336"/>
      <c r="DG8" s="336"/>
      <c r="DH8" s="336"/>
      <c r="DI8" s="336"/>
    </row>
    <row r="9" spans="1:113" x14ac:dyDescent="0.2">
      <c r="A9" s="336">
        <f>'All data'!A9</f>
        <v>10</v>
      </c>
      <c r="B9" s="336" t="str">
        <f>'All data'!K9</f>
        <v>U</v>
      </c>
      <c r="C9" s="336" t="str">
        <f>'All data'!L9</f>
        <v>U</v>
      </c>
      <c r="D9" s="336" t="str">
        <f>'All data'!M9</f>
        <v>C228T</v>
      </c>
      <c r="E9" s="336" t="str">
        <f>'All data'!N9</f>
        <v>wt</v>
      </c>
      <c r="F9" s="336" t="str">
        <f>'All data'!O9</f>
        <v>wt</v>
      </c>
      <c r="H9" s="341" t="s">
        <v>1485</v>
      </c>
      <c r="I9" s="336" t="s">
        <v>1184</v>
      </c>
      <c r="J9" s="342" t="s">
        <v>1187</v>
      </c>
      <c r="K9" s="336" t="s">
        <v>1186</v>
      </c>
      <c r="L9" s="343">
        <v>42081</v>
      </c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20">
        <v>6</v>
      </c>
      <c r="AV9" s="336"/>
      <c r="AW9" s="336"/>
      <c r="AX9" s="320">
        <v>6</v>
      </c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20">
        <v>6</v>
      </c>
      <c r="BK9" s="336"/>
      <c r="BL9" s="336"/>
      <c r="BM9" s="336"/>
      <c r="BN9" s="336"/>
      <c r="BO9" s="344">
        <v>7</v>
      </c>
      <c r="BP9" s="336"/>
      <c r="BQ9" s="336"/>
      <c r="BR9" s="336"/>
      <c r="BS9" s="336"/>
      <c r="BT9" s="336"/>
      <c r="BU9" s="336"/>
      <c r="BV9" s="336"/>
      <c r="BW9" s="336"/>
      <c r="BX9" s="336"/>
      <c r="BY9" s="336"/>
      <c r="BZ9" s="336"/>
      <c r="CA9" s="336"/>
      <c r="CB9" s="320">
        <v>6</v>
      </c>
      <c r="CC9" s="336"/>
      <c r="CD9" s="336"/>
      <c r="CE9" s="336"/>
      <c r="CF9" s="336"/>
      <c r="CG9" s="336"/>
      <c r="CH9" s="336"/>
      <c r="CI9" s="336"/>
      <c r="CJ9" s="336"/>
      <c r="CK9" s="336"/>
      <c r="CL9" s="336"/>
      <c r="CM9" s="336"/>
      <c r="CN9" s="336"/>
      <c r="CO9" s="336"/>
      <c r="CP9" s="336"/>
      <c r="CQ9" s="336"/>
      <c r="CR9" s="336"/>
      <c r="CS9" s="336"/>
      <c r="CT9" s="336"/>
      <c r="CU9" s="336"/>
      <c r="CV9" s="336"/>
      <c r="CW9" s="336"/>
      <c r="CX9" s="336"/>
      <c r="CY9" s="336"/>
      <c r="CZ9" s="336"/>
      <c r="DA9" s="336"/>
      <c r="DB9" s="336"/>
      <c r="DC9" s="336"/>
      <c r="DD9" s="336"/>
      <c r="DE9" s="336"/>
      <c r="DF9" s="336"/>
      <c r="DG9" s="336"/>
      <c r="DH9" s="336"/>
      <c r="DI9" s="336"/>
    </row>
    <row r="10" spans="1:113" x14ac:dyDescent="0.2">
      <c r="A10" s="336">
        <f>'All data'!A10</f>
        <v>12</v>
      </c>
      <c r="B10" s="336" t="str">
        <f>'All data'!K10</f>
        <v>M</v>
      </c>
      <c r="C10" s="336" t="str">
        <f>'All data'!L10</f>
        <v>M</v>
      </c>
      <c r="D10" s="336" t="str">
        <f>'All data'!M10</f>
        <v>C250T</v>
      </c>
      <c r="E10" s="336" t="str">
        <f>'All data'!N10</f>
        <v>wt</v>
      </c>
      <c r="F10" s="336" t="str">
        <f>'All data'!O10</f>
        <v>wt</v>
      </c>
      <c r="H10" s="341" t="s">
        <v>1297</v>
      </c>
      <c r="I10" s="336" t="s">
        <v>1296</v>
      </c>
      <c r="J10" s="342" t="s">
        <v>1187</v>
      </c>
      <c r="K10" s="336" t="s">
        <v>1186</v>
      </c>
      <c r="L10" s="343">
        <v>42081</v>
      </c>
      <c r="N10" s="336"/>
      <c r="O10" s="336"/>
      <c r="P10" s="336"/>
      <c r="Q10" s="320">
        <v>6</v>
      </c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20">
        <v>6</v>
      </c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36"/>
      <c r="CC10" s="336"/>
      <c r="CD10" s="336"/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6"/>
      <c r="CR10" s="336"/>
      <c r="CS10" s="336"/>
      <c r="CT10" s="336"/>
      <c r="CU10" s="336"/>
      <c r="CV10" s="336"/>
      <c r="CW10" s="320">
        <v>6</v>
      </c>
      <c r="CX10" s="336"/>
      <c r="CY10" s="322">
        <v>2</v>
      </c>
      <c r="CZ10" s="322">
        <v>2</v>
      </c>
      <c r="DA10" s="336"/>
      <c r="DB10" s="320">
        <v>6</v>
      </c>
      <c r="DC10" s="336"/>
      <c r="DD10" s="336"/>
      <c r="DE10" s="336"/>
      <c r="DF10" s="336"/>
      <c r="DG10" s="336"/>
      <c r="DH10" s="336"/>
      <c r="DI10" s="336"/>
    </row>
    <row r="11" spans="1:113" x14ac:dyDescent="0.2">
      <c r="A11" s="336">
        <f>'All data'!A11</f>
        <v>14</v>
      </c>
      <c r="B11" s="336" t="str">
        <f>'All data'!K11</f>
        <v>U</v>
      </c>
      <c r="C11" s="336" t="str">
        <f>'All data'!L11</f>
        <v>U</v>
      </c>
      <c r="D11" s="336" t="str">
        <f>'All data'!M11</f>
        <v>C228T</v>
      </c>
      <c r="E11" s="336" t="str">
        <f>'All data'!N11</f>
        <v>wt</v>
      </c>
      <c r="F11" s="336" t="str">
        <f>'All data'!O11</f>
        <v>wt</v>
      </c>
      <c r="H11" s="341" t="s">
        <v>1297</v>
      </c>
      <c r="I11" s="336" t="s">
        <v>1296</v>
      </c>
      <c r="J11" s="342" t="s">
        <v>1187</v>
      </c>
      <c r="K11" s="336" t="s">
        <v>1185</v>
      </c>
      <c r="L11" s="343">
        <v>43118</v>
      </c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20">
        <v>6</v>
      </c>
      <c r="AD11" s="320">
        <v>6</v>
      </c>
      <c r="AE11" s="336"/>
      <c r="AF11" s="336"/>
      <c r="AG11" s="336"/>
      <c r="AH11" s="320">
        <v>6</v>
      </c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20">
        <v>6</v>
      </c>
      <c r="AY11" s="336"/>
      <c r="AZ11" s="336"/>
      <c r="BA11" s="336"/>
      <c r="BB11" s="336"/>
      <c r="BC11" s="336"/>
      <c r="BD11" s="336"/>
      <c r="BE11" s="336"/>
      <c r="BF11" s="344">
        <v>7</v>
      </c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  <c r="BT11" s="336"/>
      <c r="BU11" s="336"/>
      <c r="BV11" s="336"/>
      <c r="BW11" s="336"/>
      <c r="BX11" s="336"/>
      <c r="BY11" s="336"/>
      <c r="BZ11" s="336"/>
      <c r="CA11" s="336"/>
      <c r="CB11" s="345">
        <v>3</v>
      </c>
      <c r="CC11" s="336"/>
      <c r="CD11" s="336"/>
      <c r="CE11" s="336"/>
      <c r="CF11" s="336"/>
      <c r="CG11" s="336"/>
      <c r="CH11" s="336"/>
      <c r="CI11" s="336"/>
      <c r="CJ11" s="336"/>
      <c r="CK11" s="336"/>
      <c r="CL11" s="320">
        <v>6</v>
      </c>
      <c r="CM11" s="336"/>
      <c r="CN11" s="336"/>
      <c r="CO11" s="336"/>
      <c r="CP11" s="336"/>
      <c r="CQ11" s="336"/>
      <c r="CR11" s="320">
        <v>6</v>
      </c>
      <c r="CS11" s="336"/>
      <c r="CT11" s="336"/>
      <c r="CU11" s="336"/>
      <c r="CV11" s="336"/>
      <c r="CW11" s="336"/>
      <c r="CX11" s="336"/>
      <c r="CY11" s="336"/>
      <c r="CZ11" s="336"/>
      <c r="DA11" s="336"/>
      <c r="DB11" s="320">
        <v>6</v>
      </c>
      <c r="DC11" s="336"/>
      <c r="DD11" s="336"/>
      <c r="DE11" s="336"/>
      <c r="DF11" s="336"/>
      <c r="DG11" s="336"/>
      <c r="DH11" s="336"/>
      <c r="DI11" s="336"/>
    </row>
    <row r="12" spans="1:113" x14ac:dyDescent="0.2">
      <c r="A12" s="336">
        <f>'All data'!A12</f>
        <v>15</v>
      </c>
      <c r="B12" s="336" t="str">
        <f>'All data'!K12</f>
        <v>M</v>
      </c>
      <c r="C12" s="336" t="str">
        <f>'All data'!L12</f>
        <v>M</v>
      </c>
      <c r="D12" s="336" t="str">
        <f>'All data'!M12</f>
        <v>C228T</v>
      </c>
      <c r="E12" s="336" t="str">
        <f>'All data'!N12</f>
        <v>wt</v>
      </c>
      <c r="F12" s="336" t="str">
        <f>'All data'!O12</f>
        <v>wt</v>
      </c>
      <c r="H12" s="341" t="s">
        <v>1485</v>
      </c>
      <c r="I12" s="336" t="s">
        <v>1184</v>
      </c>
      <c r="J12" s="342" t="s">
        <v>1187</v>
      </c>
      <c r="K12" s="336" t="s">
        <v>1185</v>
      </c>
      <c r="L12" s="343">
        <v>42081</v>
      </c>
      <c r="N12" s="336"/>
      <c r="O12" s="350">
        <v>6</v>
      </c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20">
        <v>6</v>
      </c>
      <c r="AH12" s="336"/>
      <c r="AI12" s="336"/>
      <c r="AJ12" s="336"/>
      <c r="AK12" s="336"/>
      <c r="AL12" s="336"/>
      <c r="AM12" s="320">
        <v>6</v>
      </c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20">
        <v>6</v>
      </c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  <c r="BT12" s="336"/>
      <c r="BU12" s="336"/>
      <c r="BV12" s="336"/>
      <c r="BW12" s="336"/>
      <c r="BX12" s="336"/>
      <c r="BY12" s="336"/>
      <c r="BZ12" s="336"/>
      <c r="CA12" s="336"/>
      <c r="CB12" s="336"/>
      <c r="CC12" s="336"/>
      <c r="CD12" s="336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6"/>
      <c r="CQ12" s="336"/>
      <c r="CR12" s="336"/>
      <c r="CS12" s="336"/>
      <c r="CT12" s="336"/>
      <c r="CU12" s="336"/>
      <c r="CV12" s="336"/>
      <c r="CW12" s="336"/>
      <c r="CX12" s="336"/>
      <c r="CY12" s="336"/>
      <c r="CZ12" s="336"/>
      <c r="DA12" s="336"/>
      <c r="DB12" s="320">
        <v>6</v>
      </c>
      <c r="DC12" s="336"/>
      <c r="DD12" s="344">
        <v>7</v>
      </c>
      <c r="DE12" s="336"/>
      <c r="DF12" s="336"/>
      <c r="DG12" s="336"/>
      <c r="DH12" s="336"/>
      <c r="DI12" s="336"/>
    </row>
    <row r="13" spans="1:113" x14ac:dyDescent="0.2">
      <c r="A13" s="336">
        <f>'All data'!A13</f>
        <v>16</v>
      </c>
      <c r="B13" s="336" t="str">
        <f>'All data'!K13</f>
        <v>M</v>
      </c>
      <c r="C13" s="336" t="str">
        <f>'All data'!L13</f>
        <v>M</v>
      </c>
      <c r="D13" s="336" t="str">
        <f>'All data'!M13</f>
        <v>C228T</v>
      </c>
      <c r="E13" s="336" t="str">
        <f>'All data'!N13</f>
        <v>wt</v>
      </c>
      <c r="F13" s="336" t="str">
        <f>'All data'!O13</f>
        <v>wt</v>
      </c>
      <c r="H13" s="341" t="s">
        <v>1297</v>
      </c>
      <c r="I13" s="336" t="s">
        <v>1296</v>
      </c>
      <c r="J13" s="342" t="s">
        <v>1187</v>
      </c>
      <c r="K13" s="336" t="s">
        <v>1185</v>
      </c>
      <c r="L13" s="343">
        <v>43118</v>
      </c>
      <c r="N13" s="336"/>
      <c r="O13" s="350">
        <v>6</v>
      </c>
      <c r="P13" s="336"/>
      <c r="Q13" s="320">
        <v>6</v>
      </c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20">
        <v>6</v>
      </c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21">
        <v>4</v>
      </c>
      <c r="BO13" s="336"/>
      <c r="BP13" s="336"/>
      <c r="BQ13" s="336"/>
      <c r="BR13" s="336"/>
      <c r="BS13" s="336"/>
      <c r="BT13" s="336"/>
      <c r="BU13" s="336"/>
      <c r="BV13" s="336"/>
      <c r="BW13" s="336"/>
      <c r="BX13" s="336"/>
      <c r="BY13" s="336"/>
      <c r="BZ13" s="336"/>
      <c r="CA13" s="336"/>
      <c r="CB13" s="336"/>
      <c r="CC13" s="336"/>
      <c r="CD13" s="336"/>
      <c r="CE13" s="336"/>
      <c r="CF13" s="336"/>
      <c r="CG13" s="336"/>
      <c r="CH13" s="345">
        <v>3</v>
      </c>
      <c r="CI13" s="336"/>
      <c r="CJ13" s="336"/>
      <c r="CK13" s="336"/>
      <c r="CL13" s="336"/>
      <c r="CM13" s="336"/>
      <c r="CN13" s="336"/>
      <c r="CO13" s="336"/>
      <c r="CP13" s="336"/>
      <c r="CQ13" s="336"/>
      <c r="CR13" s="336"/>
      <c r="CS13" s="320">
        <v>6</v>
      </c>
      <c r="CT13" s="336"/>
      <c r="CU13" s="336"/>
      <c r="CV13" s="336"/>
      <c r="CW13" s="336"/>
      <c r="CX13" s="336"/>
      <c r="CY13" s="336"/>
      <c r="CZ13" s="336"/>
      <c r="DA13" s="336"/>
      <c r="DB13" s="320">
        <v>6</v>
      </c>
      <c r="DC13" s="336"/>
      <c r="DD13" s="336"/>
      <c r="DE13" s="336"/>
      <c r="DF13" s="336"/>
      <c r="DG13" s="336"/>
      <c r="DH13" s="336"/>
      <c r="DI13" s="336"/>
    </row>
    <row r="14" spans="1:113" x14ac:dyDescent="0.2">
      <c r="A14" s="336">
        <f>'All data'!A14</f>
        <v>22</v>
      </c>
      <c r="B14" s="336" t="str">
        <f>'All data'!K14</f>
        <v>M</v>
      </c>
      <c r="C14" s="336" t="str">
        <f>'All data'!L14</f>
        <v>M</v>
      </c>
      <c r="D14" s="336" t="str">
        <f>'All data'!M14</f>
        <v>C250T</v>
      </c>
      <c r="E14" s="336" t="str">
        <f>'All data'!N14</f>
        <v>wt</v>
      </c>
      <c r="F14" s="336" t="str">
        <f>'All data'!O14</f>
        <v>wt</v>
      </c>
      <c r="H14" s="341" t="s">
        <v>1486</v>
      </c>
      <c r="I14" s="336" t="s">
        <v>1487</v>
      </c>
      <c r="J14" s="342" t="s">
        <v>1187</v>
      </c>
      <c r="K14" s="336" t="s">
        <v>1185</v>
      </c>
      <c r="L14" s="343">
        <v>42081</v>
      </c>
      <c r="N14" s="336"/>
      <c r="O14" s="350">
        <v>6</v>
      </c>
      <c r="P14" s="336"/>
      <c r="Q14" s="320">
        <v>6</v>
      </c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20">
        <v>6</v>
      </c>
      <c r="AU14" s="336"/>
      <c r="AV14" s="336"/>
      <c r="AW14" s="336"/>
      <c r="AX14" s="336"/>
      <c r="AY14" s="336"/>
      <c r="AZ14" s="336"/>
      <c r="BA14" s="336"/>
      <c r="BB14" s="320">
        <v>6</v>
      </c>
      <c r="BC14" s="336"/>
      <c r="BD14" s="336"/>
      <c r="BE14" s="336"/>
      <c r="BF14" s="336"/>
      <c r="BG14" s="336"/>
      <c r="BH14" s="336"/>
      <c r="BI14" s="336"/>
      <c r="BJ14" s="345" t="s">
        <v>1476</v>
      </c>
      <c r="BK14" s="336"/>
      <c r="BL14" s="336"/>
      <c r="BM14" s="336"/>
      <c r="BN14" s="336"/>
      <c r="BO14" s="336"/>
      <c r="BP14" s="336"/>
      <c r="BQ14" s="336"/>
      <c r="BR14" s="320">
        <v>6</v>
      </c>
      <c r="BS14" s="336"/>
      <c r="BT14" s="336"/>
      <c r="BU14" s="336"/>
      <c r="BV14" s="336"/>
      <c r="BW14" s="345">
        <v>3</v>
      </c>
      <c r="BX14" s="336"/>
      <c r="BY14" s="336"/>
      <c r="BZ14" s="336"/>
      <c r="CA14" s="336"/>
      <c r="CB14" s="336"/>
      <c r="CC14" s="336"/>
      <c r="CD14" s="336"/>
      <c r="CE14" s="336"/>
      <c r="CF14" s="336"/>
      <c r="CG14" s="336"/>
      <c r="CH14" s="336"/>
      <c r="CI14" s="336"/>
      <c r="CJ14" s="336"/>
      <c r="CK14" s="336"/>
      <c r="CL14" s="336"/>
      <c r="CM14" s="336"/>
      <c r="CN14" s="320">
        <v>6</v>
      </c>
      <c r="CO14" s="336"/>
      <c r="CP14" s="336"/>
      <c r="CQ14" s="336"/>
      <c r="CR14" s="336"/>
      <c r="CS14" s="336"/>
      <c r="CT14" s="336"/>
      <c r="CU14" s="336"/>
      <c r="CV14" s="320">
        <v>6</v>
      </c>
      <c r="CW14" s="320">
        <v>6</v>
      </c>
      <c r="CX14" s="336"/>
      <c r="CY14" s="320">
        <v>6</v>
      </c>
      <c r="CZ14" s="320">
        <v>6</v>
      </c>
      <c r="DA14" s="336"/>
      <c r="DB14" s="320">
        <v>6</v>
      </c>
      <c r="DC14" s="336"/>
      <c r="DD14" s="336"/>
      <c r="DE14" s="320">
        <v>6</v>
      </c>
      <c r="DF14" s="336"/>
      <c r="DG14" s="336"/>
      <c r="DH14" s="336"/>
      <c r="DI14" s="320">
        <v>6</v>
      </c>
    </row>
    <row r="15" spans="1:113" x14ac:dyDescent="0.2">
      <c r="A15" s="336">
        <f>'All data'!A15</f>
        <v>26</v>
      </c>
      <c r="B15" s="336" t="str">
        <f>'All data'!K15</f>
        <v>U</v>
      </c>
      <c r="C15" s="336" t="str">
        <f>'All data'!L15</f>
        <v>U</v>
      </c>
      <c r="D15" s="336" t="str">
        <f>'All data'!M15</f>
        <v>C228T</v>
      </c>
      <c r="E15" s="336" t="str">
        <f>'All data'!N15</f>
        <v>wt</v>
      </c>
      <c r="F15" s="336" t="str">
        <f>'All data'!O15</f>
        <v>wt</v>
      </c>
      <c r="H15" s="341" t="s">
        <v>1485</v>
      </c>
      <c r="I15" s="336" t="s">
        <v>1184</v>
      </c>
      <c r="J15" s="342" t="s">
        <v>1187</v>
      </c>
      <c r="K15" s="336" t="s">
        <v>1185</v>
      </c>
      <c r="L15" s="343">
        <v>42081</v>
      </c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20">
        <v>6</v>
      </c>
      <c r="AN15" s="336"/>
      <c r="AO15" s="336"/>
      <c r="AP15" s="336"/>
      <c r="AQ15" s="336"/>
      <c r="AR15" s="336"/>
      <c r="AS15" s="336"/>
      <c r="AT15" s="320">
        <v>6</v>
      </c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20">
        <v>6</v>
      </c>
      <c r="BK15" s="336"/>
      <c r="BL15" s="336"/>
      <c r="BM15" s="320">
        <v>6</v>
      </c>
      <c r="BN15" s="336"/>
      <c r="BO15" s="336"/>
      <c r="BP15" s="336"/>
      <c r="BQ15" s="336"/>
      <c r="BR15" s="336"/>
      <c r="BS15" s="336"/>
      <c r="BT15" s="336"/>
      <c r="BU15" s="336"/>
      <c r="BV15" s="336"/>
      <c r="BW15" s="336"/>
      <c r="BX15" s="336"/>
      <c r="BY15" s="336"/>
      <c r="BZ15" s="336"/>
      <c r="CA15" s="336"/>
      <c r="CB15" s="336"/>
      <c r="CC15" s="336"/>
      <c r="CD15" s="336"/>
      <c r="CE15" s="336"/>
      <c r="CF15" s="336"/>
      <c r="CG15" s="336"/>
      <c r="CH15" s="336"/>
      <c r="CI15" s="336"/>
      <c r="CJ15" s="336"/>
      <c r="CK15" s="336"/>
      <c r="CL15" s="336"/>
      <c r="CM15" s="336"/>
      <c r="CN15" s="336"/>
      <c r="CO15" s="336"/>
      <c r="CP15" s="336"/>
      <c r="CQ15" s="336"/>
      <c r="CR15" s="336"/>
      <c r="CS15" s="336"/>
      <c r="CT15" s="336"/>
      <c r="CU15" s="336"/>
      <c r="CV15" s="336"/>
      <c r="CW15" s="336"/>
      <c r="CX15" s="336"/>
      <c r="CY15" s="336"/>
      <c r="CZ15" s="336"/>
      <c r="DA15" s="336"/>
      <c r="DB15" s="320">
        <v>6</v>
      </c>
      <c r="DC15" s="336"/>
      <c r="DD15" s="336"/>
      <c r="DE15" s="336"/>
      <c r="DF15" s="336"/>
      <c r="DG15" s="336"/>
      <c r="DH15" s="336"/>
      <c r="DI15" s="336"/>
    </row>
    <row r="16" spans="1:113" x14ac:dyDescent="0.2">
      <c r="A16" s="336">
        <f>'All data'!A16</f>
        <v>28</v>
      </c>
      <c r="B16" s="336" t="str">
        <f>'All data'!K16</f>
        <v>U</v>
      </c>
      <c r="C16" s="336" t="str">
        <f>'All data'!L16</f>
        <v>U</v>
      </c>
      <c r="D16" s="336" t="str">
        <f>'All data'!M16</f>
        <v>C228T</v>
      </c>
      <c r="E16" s="336" t="str">
        <f>'All data'!N16</f>
        <v>wt</v>
      </c>
      <c r="F16" s="336" t="str">
        <f>'All data'!O16</f>
        <v>wt</v>
      </c>
      <c r="H16" s="341" t="s">
        <v>1485</v>
      </c>
      <c r="I16" s="336" t="s">
        <v>1184</v>
      </c>
      <c r="J16" s="342" t="s">
        <v>1187</v>
      </c>
      <c r="K16" s="336" t="s">
        <v>1185</v>
      </c>
      <c r="L16" s="343">
        <v>42081</v>
      </c>
      <c r="N16" s="320">
        <v>6</v>
      </c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20">
        <v>6</v>
      </c>
      <c r="AD16" s="336"/>
      <c r="AE16" s="336"/>
      <c r="AF16" s="336"/>
      <c r="AG16" s="336"/>
      <c r="AH16" s="320">
        <v>6</v>
      </c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20">
        <v>6</v>
      </c>
      <c r="BA16" s="336"/>
      <c r="BB16" s="336"/>
      <c r="BC16" s="336"/>
      <c r="BD16" s="336"/>
      <c r="BE16" s="336"/>
      <c r="BF16" s="336"/>
      <c r="BG16" s="336"/>
      <c r="BH16" s="336"/>
      <c r="BI16" s="336"/>
      <c r="BJ16" s="320">
        <v>6</v>
      </c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6"/>
      <c r="BW16" s="336"/>
      <c r="BX16" s="336"/>
      <c r="BY16" s="336"/>
      <c r="BZ16" s="336"/>
      <c r="CA16" s="336"/>
      <c r="CB16" s="320">
        <v>6</v>
      </c>
      <c r="CC16" s="336"/>
      <c r="CD16" s="336"/>
      <c r="CE16" s="336"/>
      <c r="CF16" s="344">
        <v>7</v>
      </c>
      <c r="CG16" s="336"/>
      <c r="CH16" s="336"/>
      <c r="CI16" s="336"/>
      <c r="CJ16" s="336"/>
      <c r="CK16" s="336"/>
      <c r="CL16" s="336"/>
      <c r="CM16" s="336"/>
      <c r="CN16" s="336"/>
      <c r="CO16" s="336"/>
      <c r="CP16" s="336"/>
      <c r="CQ16" s="336"/>
      <c r="CR16" s="336"/>
      <c r="CS16" s="336"/>
      <c r="CT16" s="336"/>
      <c r="CU16" s="336"/>
      <c r="CV16" s="336"/>
      <c r="CW16" s="336"/>
      <c r="CX16" s="336"/>
      <c r="CY16" s="320">
        <v>6</v>
      </c>
      <c r="CZ16" s="336"/>
      <c r="DA16" s="336"/>
      <c r="DB16" s="336"/>
      <c r="DC16" s="336"/>
      <c r="DD16" s="336"/>
      <c r="DE16" s="336"/>
      <c r="DF16" s="336"/>
      <c r="DG16" s="336"/>
      <c r="DH16" s="336"/>
      <c r="DI16" s="336"/>
    </row>
    <row r="17" spans="1:113" x14ac:dyDescent="0.2">
      <c r="A17" s="336">
        <f>'All data'!A17</f>
        <v>34</v>
      </c>
      <c r="B17" s="336" t="str">
        <f>'All data'!K17</f>
        <v>U</v>
      </c>
      <c r="C17" s="336" t="str">
        <f>'All data'!L17</f>
        <v>U</v>
      </c>
      <c r="D17" s="336" t="str">
        <f>'All data'!M17</f>
        <v>C228T</v>
      </c>
      <c r="E17" s="336" t="str">
        <f>'All data'!N17</f>
        <v>wt</v>
      </c>
      <c r="F17" s="336" t="str">
        <f>'All data'!O17</f>
        <v>wt</v>
      </c>
      <c r="H17" s="341" t="s">
        <v>1485</v>
      </c>
      <c r="I17" s="336" t="s">
        <v>1184</v>
      </c>
      <c r="J17" s="342" t="s">
        <v>1187</v>
      </c>
      <c r="K17" s="336" t="s">
        <v>1185</v>
      </c>
      <c r="L17" s="343">
        <v>42081</v>
      </c>
      <c r="N17" s="336"/>
      <c r="O17" s="320">
        <v>6</v>
      </c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20">
        <v>6</v>
      </c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20">
        <v>6</v>
      </c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20">
        <v>6</v>
      </c>
      <c r="BW17" s="336"/>
      <c r="BX17" s="336"/>
      <c r="BY17" s="336"/>
      <c r="BZ17" s="336"/>
      <c r="CA17" s="336"/>
      <c r="CB17" s="336"/>
      <c r="CC17" s="336"/>
      <c r="CD17" s="336"/>
      <c r="CE17" s="336"/>
      <c r="CF17" s="320">
        <v>6</v>
      </c>
      <c r="CG17" s="336"/>
      <c r="CH17" s="336"/>
      <c r="CI17" s="336"/>
      <c r="CJ17" s="336"/>
      <c r="CK17" s="320">
        <v>6</v>
      </c>
      <c r="CL17" s="336"/>
      <c r="CM17" s="336"/>
      <c r="CN17" s="336"/>
      <c r="CO17" s="336"/>
      <c r="CP17" s="336"/>
      <c r="CQ17" s="336"/>
      <c r="CR17" s="336"/>
      <c r="CS17" s="336"/>
      <c r="CT17" s="320">
        <v>6</v>
      </c>
      <c r="CU17" s="336"/>
      <c r="CV17" s="336"/>
      <c r="CW17" s="336"/>
      <c r="CX17" s="336"/>
      <c r="CY17" s="336"/>
      <c r="CZ17" s="336"/>
      <c r="DA17" s="336"/>
      <c r="DB17" s="336"/>
      <c r="DC17" s="336"/>
      <c r="DD17" s="336"/>
      <c r="DE17" s="336"/>
      <c r="DF17" s="336"/>
      <c r="DG17" s="336"/>
      <c r="DH17" s="336"/>
      <c r="DI17" s="336"/>
    </row>
    <row r="18" spans="1:113" x14ac:dyDescent="0.2">
      <c r="A18" s="336">
        <f>'All data'!A18</f>
        <v>36</v>
      </c>
      <c r="B18" s="336" t="str">
        <f>'All data'!K18</f>
        <v>M</v>
      </c>
      <c r="C18" s="336" t="str">
        <f>'All data'!L18</f>
        <v>U</v>
      </c>
      <c r="D18" s="336" t="str">
        <f>'All data'!M18</f>
        <v>wt</v>
      </c>
      <c r="E18" s="336" t="str">
        <f>'All data'!N18</f>
        <v>wt</v>
      </c>
      <c r="F18" s="336" t="str">
        <f>'All data'!O18</f>
        <v>wt</v>
      </c>
      <c r="H18" s="341" t="s">
        <v>1485</v>
      </c>
      <c r="I18" s="336" t="s">
        <v>1184</v>
      </c>
      <c r="J18" s="342" t="s">
        <v>1187</v>
      </c>
      <c r="K18" s="336" t="s">
        <v>1185</v>
      </c>
      <c r="L18" s="343">
        <v>42081</v>
      </c>
      <c r="N18" s="336"/>
      <c r="O18" s="320">
        <v>6</v>
      </c>
      <c r="P18" s="336"/>
      <c r="Q18" s="336"/>
      <c r="R18" s="336"/>
      <c r="S18" s="336"/>
      <c r="T18" s="336"/>
      <c r="U18" s="345">
        <v>3</v>
      </c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20">
        <v>6</v>
      </c>
      <c r="AO18" s="336"/>
      <c r="AP18" s="336"/>
      <c r="AQ18" s="336"/>
      <c r="AR18" s="320">
        <v>6</v>
      </c>
      <c r="AS18" s="336"/>
      <c r="AT18" s="336"/>
      <c r="AU18" s="336"/>
      <c r="AV18" s="336"/>
      <c r="AW18" s="320">
        <v>6</v>
      </c>
      <c r="AX18" s="336"/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45" t="s">
        <v>1476</v>
      </c>
      <c r="BK18" s="320">
        <v>6</v>
      </c>
      <c r="BL18" s="336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6"/>
      <c r="BX18" s="336"/>
      <c r="BY18" s="336"/>
      <c r="BZ18" s="336"/>
      <c r="CA18" s="336"/>
      <c r="CB18" s="336"/>
      <c r="CC18" s="336"/>
      <c r="CD18" s="336"/>
      <c r="CE18" s="336"/>
      <c r="CF18" s="336"/>
      <c r="CG18" s="336"/>
      <c r="CH18" s="336"/>
      <c r="CI18" s="336"/>
      <c r="CJ18" s="336"/>
      <c r="CK18" s="336"/>
      <c r="CL18" s="336"/>
      <c r="CM18" s="336"/>
      <c r="CN18" s="336"/>
      <c r="CO18" s="336"/>
      <c r="CP18" s="336"/>
      <c r="CQ18" s="336"/>
      <c r="CR18" s="336"/>
      <c r="CS18" s="320">
        <v>6</v>
      </c>
      <c r="CT18" s="336"/>
      <c r="CU18" s="336"/>
      <c r="CV18" s="336"/>
      <c r="CW18" s="336"/>
      <c r="CX18" s="336"/>
      <c r="CY18" s="320">
        <v>6</v>
      </c>
      <c r="CZ18" s="336"/>
      <c r="DA18" s="336"/>
      <c r="DB18" s="336"/>
      <c r="DC18" s="336"/>
      <c r="DD18" s="336"/>
      <c r="DE18" s="336"/>
      <c r="DF18" s="336"/>
      <c r="DG18" s="336"/>
      <c r="DH18" s="336"/>
      <c r="DI18" s="336"/>
    </row>
    <row r="19" spans="1:113" x14ac:dyDescent="0.2">
      <c r="A19" s="336">
        <f>'All data'!A19</f>
        <v>38</v>
      </c>
      <c r="B19" s="336" t="str">
        <f>'All data'!K19</f>
        <v>U</v>
      </c>
      <c r="C19" s="336" t="str">
        <f>'All data'!L19</f>
        <v>U</v>
      </c>
      <c r="D19" s="336" t="str">
        <f>'All data'!M19</f>
        <v>C228T</v>
      </c>
      <c r="E19" s="336" t="str">
        <f>'All data'!N19</f>
        <v>wt</v>
      </c>
      <c r="F19" s="336" t="str">
        <f>'All data'!O19</f>
        <v>wt</v>
      </c>
      <c r="H19" s="341" t="s">
        <v>1188</v>
      </c>
      <c r="I19" s="336" t="s">
        <v>1184</v>
      </c>
      <c r="J19" s="342" t="s">
        <v>1187</v>
      </c>
      <c r="K19" s="336" t="s">
        <v>1185</v>
      </c>
      <c r="L19" s="343">
        <v>42081</v>
      </c>
      <c r="N19" s="336"/>
      <c r="O19" s="336"/>
      <c r="P19" s="336"/>
      <c r="Q19" s="320">
        <v>6</v>
      </c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20">
        <v>6</v>
      </c>
      <c r="AE19" s="336"/>
      <c r="AF19" s="336"/>
      <c r="AG19" s="336"/>
      <c r="AH19" s="336"/>
      <c r="AI19" s="336"/>
      <c r="AJ19" s="336"/>
      <c r="AK19" s="336"/>
      <c r="AL19" s="336"/>
      <c r="AM19" s="320">
        <v>6</v>
      </c>
      <c r="AN19" s="336"/>
      <c r="AO19" s="320">
        <v>6</v>
      </c>
      <c r="AP19" s="320">
        <v>6</v>
      </c>
      <c r="AQ19" s="336"/>
      <c r="AR19" s="336"/>
      <c r="AS19" s="336"/>
      <c r="AT19" s="336"/>
      <c r="AU19" s="336"/>
      <c r="AV19" s="336"/>
      <c r="AW19" s="336"/>
      <c r="AX19" s="336"/>
      <c r="AY19" s="336"/>
      <c r="AZ19" s="336"/>
      <c r="BA19" s="336"/>
      <c r="BB19" s="336"/>
      <c r="BC19" s="336"/>
      <c r="BD19" s="336"/>
      <c r="BE19" s="336"/>
      <c r="BF19" s="336"/>
      <c r="BG19" s="336"/>
      <c r="BH19" s="336"/>
      <c r="BI19" s="336"/>
      <c r="BJ19" s="345" t="s">
        <v>1476</v>
      </c>
      <c r="BK19" s="336"/>
      <c r="BL19" s="336"/>
      <c r="BM19" s="336"/>
      <c r="BN19" s="336"/>
      <c r="BO19" s="336"/>
      <c r="BP19" s="336"/>
      <c r="BQ19" s="336"/>
      <c r="BR19" s="336"/>
      <c r="BS19" s="336"/>
      <c r="BT19" s="336"/>
      <c r="BU19" s="336"/>
      <c r="BV19" s="336"/>
      <c r="BW19" s="336"/>
      <c r="BX19" s="336"/>
      <c r="BY19" s="336"/>
      <c r="BZ19" s="336"/>
      <c r="CA19" s="336"/>
      <c r="CB19" s="336"/>
      <c r="CC19" s="336"/>
      <c r="CD19" s="336"/>
      <c r="CE19" s="336"/>
      <c r="CF19" s="336"/>
      <c r="CG19" s="336"/>
      <c r="CH19" s="336"/>
      <c r="CI19" s="336"/>
      <c r="CJ19" s="336"/>
      <c r="CK19" s="336"/>
      <c r="CL19" s="336"/>
      <c r="CM19" s="336"/>
      <c r="CN19" s="336"/>
      <c r="CO19" s="336"/>
      <c r="CP19" s="336"/>
      <c r="CQ19" s="336"/>
      <c r="CR19" s="336"/>
      <c r="CS19" s="336"/>
      <c r="CT19" s="336"/>
      <c r="CU19" s="336"/>
      <c r="CV19" s="336"/>
      <c r="CW19" s="336"/>
      <c r="CX19" s="336"/>
      <c r="CY19" s="336"/>
      <c r="CZ19" s="336"/>
      <c r="DA19" s="336"/>
      <c r="DB19" s="336"/>
      <c r="DC19" s="336"/>
      <c r="DD19" s="336"/>
      <c r="DE19" s="336"/>
      <c r="DF19" s="336"/>
      <c r="DG19" s="336"/>
      <c r="DH19" s="336"/>
      <c r="DI19" s="336"/>
    </row>
    <row r="20" spans="1:113" x14ac:dyDescent="0.2">
      <c r="A20" s="336">
        <f>'All data'!A20</f>
        <v>39</v>
      </c>
      <c r="B20" s="336" t="str">
        <f>'All data'!K20</f>
        <v>M</v>
      </c>
      <c r="C20" s="336" t="str">
        <f>'All data'!L20</f>
        <v>M</v>
      </c>
      <c r="D20" s="336" t="str">
        <f>'All data'!M20</f>
        <v>C250T</v>
      </c>
      <c r="E20" s="336" t="str">
        <f>'All data'!N20</f>
        <v>wt</v>
      </c>
      <c r="F20" s="336" t="str">
        <f>'All data'!O20</f>
        <v>wt</v>
      </c>
      <c r="H20" s="341" t="s">
        <v>1297</v>
      </c>
      <c r="I20" s="336" t="s">
        <v>1296</v>
      </c>
      <c r="J20" s="342" t="s">
        <v>1187</v>
      </c>
      <c r="K20" s="336" t="s">
        <v>1185</v>
      </c>
      <c r="L20" s="343">
        <v>43271</v>
      </c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20">
        <v>6</v>
      </c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20">
        <v>6</v>
      </c>
      <c r="AP20" s="336"/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6"/>
      <c r="BB20" s="336"/>
      <c r="BC20" s="336"/>
      <c r="BD20" s="336"/>
      <c r="BE20" s="336"/>
      <c r="BF20" s="336"/>
      <c r="BG20" s="336"/>
      <c r="BH20" s="336"/>
      <c r="BI20" s="336"/>
      <c r="BJ20" s="320">
        <v>6</v>
      </c>
      <c r="BK20" s="336"/>
      <c r="BL20" s="336"/>
      <c r="BM20" s="336"/>
      <c r="BN20" s="336"/>
      <c r="BO20" s="336"/>
      <c r="BP20" s="336"/>
      <c r="BQ20" s="336"/>
      <c r="BR20" s="336"/>
      <c r="BS20" s="336"/>
      <c r="BT20" s="336"/>
      <c r="BU20" s="346">
        <v>1</v>
      </c>
      <c r="BV20" s="336"/>
      <c r="BW20" s="336"/>
      <c r="BX20" s="336"/>
      <c r="BY20" s="336"/>
      <c r="BZ20" s="336"/>
      <c r="CA20" s="336"/>
      <c r="CB20" s="320">
        <v>6</v>
      </c>
      <c r="CC20" s="336"/>
      <c r="CD20" s="336"/>
      <c r="CE20" s="336"/>
      <c r="CF20" s="336"/>
      <c r="CG20" s="336"/>
      <c r="CH20" s="336"/>
      <c r="CI20" s="336"/>
      <c r="CJ20" s="336"/>
      <c r="CK20" s="336"/>
      <c r="CL20" s="336"/>
      <c r="CM20" s="336"/>
      <c r="CN20" s="336"/>
      <c r="CO20" s="336"/>
      <c r="CP20" s="336"/>
      <c r="CQ20" s="336"/>
      <c r="CR20" s="336"/>
      <c r="CS20" s="336"/>
      <c r="CT20" s="336"/>
      <c r="CU20" s="336"/>
      <c r="CV20" s="336"/>
      <c r="CW20" s="336"/>
      <c r="CX20" s="336"/>
      <c r="CY20" s="336"/>
      <c r="CZ20" s="336"/>
      <c r="DA20" s="336"/>
      <c r="DB20" s="320">
        <v>6</v>
      </c>
      <c r="DC20" s="336"/>
      <c r="DD20" s="320">
        <v>6</v>
      </c>
      <c r="DE20" s="336"/>
      <c r="DF20" s="336"/>
      <c r="DG20" s="336"/>
      <c r="DH20" s="336"/>
      <c r="DI20" s="336"/>
    </row>
    <row r="21" spans="1:113" x14ac:dyDescent="0.2">
      <c r="A21" s="336">
        <f>'All data'!A21</f>
        <v>40</v>
      </c>
      <c r="B21" s="336" t="str">
        <f>'All data'!K21</f>
        <v>U</v>
      </c>
      <c r="C21" s="336" t="str">
        <f>'All data'!L21</f>
        <v>U</v>
      </c>
      <c r="D21" s="336" t="str">
        <f>'All data'!M21</f>
        <v>C228T</v>
      </c>
      <c r="E21" s="336" t="str">
        <f>'All data'!N21</f>
        <v>wt</v>
      </c>
      <c r="F21" s="336" t="str">
        <f>'All data'!O21</f>
        <v>wt</v>
      </c>
      <c r="H21" s="341" t="s">
        <v>1188</v>
      </c>
      <c r="I21" s="336" t="s">
        <v>1184</v>
      </c>
      <c r="J21" s="342" t="s">
        <v>1187</v>
      </c>
      <c r="K21" s="336" t="s">
        <v>1185</v>
      </c>
      <c r="L21" s="343">
        <v>42081</v>
      </c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36"/>
      <c r="BB21" s="336"/>
      <c r="BC21" s="336"/>
      <c r="BD21" s="336"/>
      <c r="BE21" s="336"/>
      <c r="BF21" s="336"/>
      <c r="BG21" s="336"/>
      <c r="BH21" s="336"/>
      <c r="BI21" s="336"/>
      <c r="BJ21" s="336"/>
      <c r="BK21" s="336"/>
      <c r="BL21" s="336"/>
      <c r="BM21" s="336"/>
      <c r="BN21" s="336"/>
      <c r="BO21" s="336"/>
      <c r="BP21" s="336"/>
      <c r="BQ21" s="336"/>
      <c r="BR21" s="336"/>
      <c r="BS21" s="336"/>
      <c r="BT21" s="336"/>
      <c r="BU21" s="336"/>
      <c r="BV21" s="336"/>
      <c r="BW21" s="336"/>
      <c r="BX21" s="336"/>
      <c r="BY21" s="336"/>
      <c r="BZ21" s="336"/>
      <c r="CA21" s="336"/>
      <c r="CB21" s="320">
        <v>6</v>
      </c>
      <c r="CC21" s="336"/>
      <c r="CD21" s="336"/>
      <c r="CE21" s="336"/>
      <c r="CF21" s="336"/>
      <c r="CG21" s="336"/>
      <c r="CH21" s="336"/>
      <c r="CI21" s="336"/>
      <c r="CJ21" s="336"/>
      <c r="CK21" s="336"/>
      <c r="CL21" s="336"/>
      <c r="CM21" s="336"/>
      <c r="CN21" s="336"/>
      <c r="CO21" s="336"/>
      <c r="CP21" s="336"/>
      <c r="CQ21" s="336"/>
      <c r="CR21" s="336"/>
      <c r="CS21" s="336"/>
      <c r="CT21" s="336"/>
      <c r="CU21" s="336"/>
      <c r="CV21" s="336"/>
      <c r="CW21" s="336"/>
      <c r="CX21" s="336"/>
      <c r="CY21" s="336"/>
      <c r="CZ21" s="320">
        <v>6</v>
      </c>
      <c r="DA21" s="336"/>
      <c r="DB21" s="320">
        <v>6</v>
      </c>
      <c r="DC21" s="336"/>
      <c r="DD21" s="336"/>
      <c r="DE21" s="336"/>
      <c r="DF21" s="336"/>
      <c r="DG21" s="336"/>
      <c r="DH21" s="336"/>
      <c r="DI21" s="336"/>
    </row>
    <row r="22" spans="1:113" x14ac:dyDescent="0.2">
      <c r="A22" s="336">
        <f>'All data'!A22</f>
        <v>43</v>
      </c>
      <c r="B22" s="336" t="str">
        <f>'All data'!K22</f>
        <v>U</v>
      </c>
      <c r="C22" s="336" t="str">
        <f>'All data'!L22</f>
        <v>M</v>
      </c>
      <c r="D22" s="336" t="str">
        <f>'All data'!M22</f>
        <v>C228T</v>
      </c>
      <c r="E22" s="336" t="str">
        <f>'All data'!N22</f>
        <v>wt</v>
      </c>
      <c r="F22" s="336" t="str">
        <f>'All data'!O22</f>
        <v>wt</v>
      </c>
      <c r="H22" s="341" t="s">
        <v>1485</v>
      </c>
      <c r="I22" s="336" t="s">
        <v>1184</v>
      </c>
      <c r="J22" s="342" t="s">
        <v>1187</v>
      </c>
      <c r="K22" s="336" t="s">
        <v>1185</v>
      </c>
      <c r="L22" s="343">
        <v>42081</v>
      </c>
      <c r="N22" s="336"/>
      <c r="O22" s="320">
        <v>6</v>
      </c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20">
        <v>6</v>
      </c>
      <c r="AS22" s="336"/>
      <c r="AT22" s="336"/>
      <c r="AU22" s="336"/>
      <c r="AV22" s="336"/>
      <c r="AW22" s="336"/>
      <c r="AX22" s="320">
        <v>6</v>
      </c>
      <c r="AY22" s="336"/>
      <c r="AZ22" s="336"/>
      <c r="BA22" s="336"/>
      <c r="BB22" s="336"/>
      <c r="BC22" s="336"/>
      <c r="BD22" s="336"/>
      <c r="BE22" s="336"/>
      <c r="BF22" s="336"/>
      <c r="BG22" s="336"/>
      <c r="BH22" s="336"/>
      <c r="BI22" s="336"/>
      <c r="BJ22" s="336"/>
      <c r="BK22" s="336"/>
      <c r="BL22" s="336"/>
      <c r="BM22" s="336"/>
      <c r="BN22" s="344">
        <v>7</v>
      </c>
      <c r="BO22" s="336"/>
      <c r="BP22" s="336"/>
      <c r="BQ22" s="336"/>
      <c r="BR22" s="336"/>
      <c r="BS22" s="336"/>
      <c r="BT22" s="336"/>
      <c r="BU22" s="336"/>
      <c r="BV22" s="336"/>
      <c r="BW22" s="336"/>
      <c r="BX22" s="320">
        <v>6</v>
      </c>
      <c r="BY22" s="336"/>
      <c r="BZ22" s="336"/>
      <c r="CA22" s="336"/>
      <c r="CB22" s="336"/>
      <c r="CC22" s="336"/>
      <c r="CD22" s="336"/>
      <c r="CE22" s="336"/>
      <c r="CF22" s="336"/>
      <c r="CG22" s="336"/>
      <c r="CH22" s="336"/>
      <c r="CI22" s="336"/>
      <c r="CJ22" s="336"/>
      <c r="CK22" s="336"/>
      <c r="CL22" s="336"/>
      <c r="CM22" s="336"/>
      <c r="CN22" s="336"/>
      <c r="CO22" s="336"/>
      <c r="CP22" s="336"/>
      <c r="CQ22" s="320">
        <v>6</v>
      </c>
      <c r="CR22" s="336"/>
      <c r="CS22" s="336"/>
      <c r="CT22" s="336"/>
      <c r="CU22" s="336"/>
      <c r="CV22" s="336"/>
      <c r="CW22" s="336"/>
      <c r="CX22" s="336"/>
      <c r="CY22" s="320">
        <v>6</v>
      </c>
      <c r="CZ22" s="336"/>
      <c r="DA22" s="336"/>
      <c r="DB22" s="320">
        <v>6</v>
      </c>
      <c r="DC22" s="336"/>
      <c r="DD22" s="336"/>
      <c r="DE22" s="336"/>
      <c r="DF22" s="336"/>
      <c r="DG22" s="336"/>
      <c r="DH22" s="336"/>
      <c r="DI22" s="336"/>
    </row>
    <row r="23" spans="1:113" x14ac:dyDescent="0.2">
      <c r="A23" s="336">
        <f>'All data'!A23</f>
        <v>44</v>
      </c>
      <c r="B23" s="336" t="str">
        <f>'All data'!K23</f>
        <v>U</v>
      </c>
      <c r="C23" s="336" t="str">
        <f>'All data'!L23</f>
        <v>U</v>
      </c>
      <c r="D23" s="336" t="str">
        <f>'All data'!M23</f>
        <v>C228T</v>
      </c>
      <c r="E23" s="336" t="str">
        <f>'All data'!N23</f>
        <v>wt</v>
      </c>
      <c r="F23" s="336" t="str">
        <f>'All data'!O23</f>
        <v>wt</v>
      </c>
      <c r="H23" s="341" t="s">
        <v>1297</v>
      </c>
      <c r="I23" s="336" t="s">
        <v>1296</v>
      </c>
      <c r="J23" s="342" t="s">
        <v>1187</v>
      </c>
      <c r="K23" s="336" t="s">
        <v>1185</v>
      </c>
      <c r="L23" s="343">
        <v>43271</v>
      </c>
      <c r="N23" s="336"/>
      <c r="O23" s="320">
        <v>6</v>
      </c>
      <c r="P23" s="336"/>
      <c r="Q23" s="344">
        <v>7</v>
      </c>
      <c r="R23" s="336"/>
      <c r="S23" s="336"/>
      <c r="T23" s="336"/>
      <c r="U23" s="336"/>
      <c r="V23" s="336"/>
      <c r="W23" s="336"/>
      <c r="X23" s="320">
        <v>6</v>
      </c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  <c r="AV23" s="336"/>
      <c r="AW23" s="336"/>
      <c r="AX23" s="336"/>
      <c r="AY23" s="336"/>
      <c r="AZ23" s="336"/>
      <c r="BA23" s="336"/>
      <c r="BB23" s="336"/>
      <c r="BC23" s="336"/>
      <c r="BD23" s="336"/>
      <c r="BE23" s="336"/>
      <c r="BF23" s="336"/>
      <c r="BG23" s="336"/>
      <c r="BH23" s="336"/>
      <c r="BI23" s="336"/>
      <c r="BJ23" s="320">
        <v>6</v>
      </c>
      <c r="BK23" s="336"/>
      <c r="BL23" s="336"/>
      <c r="BM23" s="336"/>
      <c r="BN23" s="336"/>
      <c r="BO23" s="336"/>
      <c r="BP23" s="336"/>
      <c r="BQ23" s="320">
        <v>6</v>
      </c>
      <c r="BR23" s="336"/>
      <c r="BS23" s="336"/>
      <c r="BT23" s="336"/>
      <c r="BU23" s="336"/>
      <c r="BV23" s="336"/>
      <c r="BW23" s="336"/>
      <c r="BX23" s="336"/>
      <c r="BY23" s="336"/>
      <c r="BZ23" s="336"/>
      <c r="CA23" s="336"/>
      <c r="CB23" s="336"/>
      <c r="CC23" s="336"/>
      <c r="CD23" s="336"/>
      <c r="CE23" s="336"/>
      <c r="CF23" s="336"/>
      <c r="CG23" s="336"/>
      <c r="CH23" s="336"/>
      <c r="CI23" s="336"/>
      <c r="CJ23" s="336"/>
      <c r="CK23" s="336"/>
      <c r="CL23" s="336"/>
      <c r="CM23" s="336"/>
      <c r="CN23" s="336"/>
      <c r="CO23" s="345">
        <v>3</v>
      </c>
      <c r="CP23" s="336"/>
      <c r="CQ23" s="336"/>
      <c r="CR23" s="336"/>
      <c r="CS23" s="336"/>
      <c r="CT23" s="336"/>
      <c r="CU23" s="336"/>
      <c r="CV23" s="336"/>
      <c r="CW23" s="336"/>
      <c r="CX23" s="336"/>
      <c r="CY23" s="336"/>
      <c r="CZ23" s="336"/>
      <c r="DA23" s="336"/>
      <c r="DB23" s="320" t="s">
        <v>1477</v>
      </c>
      <c r="DC23" s="336"/>
      <c r="DD23" s="336"/>
      <c r="DE23" s="336"/>
      <c r="DF23" s="336"/>
      <c r="DG23" s="336"/>
      <c r="DH23" s="336"/>
      <c r="DI23" s="336"/>
    </row>
    <row r="24" spans="1:113" x14ac:dyDescent="0.2">
      <c r="A24" s="336">
        <f>'All data'!A24</f>
        <v>46</v>
      </c>
      <c r="B24" s="336" t="str">
        <f>'All data'!K24</f>
        <v>M</v>
      </c>
      <c r="C24" s="336" t="str">
        <f>'All data'!L24</f>
        <v>M</v>
      </c>
      <c r="D24" s="336" t="str">
        <f>'All data'!M24</f>
        <v>C228T</v>
      </c>
      <c r="E24" s="336" t="str">
        <f>'All data'!N24</f>
        <v>wt</v>
      </c>
      <c r="F24" s="336" t="str">
        <f>'All data'!O24</f>
        <v>wt</v>
      </c>
      <c r="H24" s="341" t="s">
        <v>1297</v>
      </c>
      <c r="I24" s="336" t="s">
        <v>1296</v>
      </c>
      <c r="J24" s="342" t="s">
        <v>1187</v>
      </c>
      <c r="K24" s="336" t="s">
        <v>1186</v>
      </c>
      <c r="L24" s="343">
        <v>43118</v>
      </c>
      <c r="N24" s="336"/>
      <c r="O24" s="320">
        <v>6</v>
      </c>
      <c r="P24" s="336"/>
      <c r="Q24" s="320">
        <v>6</v>
      </c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6"/>
      <c r="AV24" s="336"/>
      <c r="AW24" s="336"/>
      <c r="AX24" s="336"/>
      <c r="AY24" s="336"/>
      <c r="AZ24" s="336"/>
      <c r="BA24" s="336"/>
      <c r="BB24" s="336"/>
      <c r="BC24" s="336"/>
      <c r="BD24" s="336"/>
      <c r="BE24" s="336"/>
      <c r="BF24" s="336"/>
      <c r="BG24" s="336"/>
      <c r="BH24" s="336"/>
      <c r="BI24" s="336"/>
      <c r="BJ24" s="336"/>
      <c r="BK24" s="336"/>
      <c r="BL24" s="336"/>
      <c r="BM24" s="336"/>
      <c r="BN24" s="320" t="s">
        <v>1478</v>
      </c>
      <c r="BO24" s="336"/>
      <c r="BP24" s="336"/>
      <c r="BQ24" s="320">
        <v>6</v>
      </c>
      <c r="BR24" s="336"/>
      <c r="BS24" s="336"/>
      <c r="BT24" s="336"/>
      <c r="BU24" s="336"/>
      <c r="BV24" s="336"/>
      <c r="BW24" s="336"/>
      <c r="BX24" s="336"/>
      <c r="BY24" s="321">
        <v>4</v>
      </c>
      <c r="BZ24" s="336"/>
      <c r="CA24" s="336"/>
      <c r="CB24" s="320">
        <v>6</v>
      </c>
      <c r="CC24" s="336"/>
      <c r="CD24" s="320">
        <v>6</v>
      </c>
      <c r="CE24" s="320">
        <v>6</v>
      </c>
      <c r="CF24" s="336"/>
      <c r="CG24" s="336"/>
      <c r="CH24" s="336"/>
      <c r="CI24" s="336"/>
      <c r="CJ24" s="336"/>
      <c r="CK24" s="336"/>
      <c r="CL24" s="336"/>
      <c r="CM24" s="336"/>
      <c r="CN24" s="336"/>
      <c r="CO24" s="336"/>
      <c r="CP24" s="336"/>
      <c r="CQ24" s="336"/>
      <c r="CR24" s="336"/>
      <c r="CS24" s="320">
        <v>6</v>
      </c>
      <c r="CT24" s="336"/>
      <c r="CU24" s="336"/>
      <c r="CV24" s="336"/>
      <c r="CW24" s="336"/>
      <c r="CX24" s="336"/>
      <c r="CY24" s="336"/>
      <c r="CZ24" s="336"/>
      <c r="DA24" s="336"/>
      <c r="DB24" s="336"/>
      <c r="DC24" s="320">
        <v>6</v>
      </c>
      <c r="DD24" s="336"/>
      <c r="DE24" s="336"/>
      <c r="DF24" s="344">
        <v>7</v>
      </c>
      <c r="DG24" s="336"/>
      <c r="DH24" s="336"/>
      <c r="DI24" s="336"/>
    </row>
    <row r="25" spans="1:113" x14ac:dyDescent="0.2">
      <c r="A25" s="336">
        <f>'All data'!A25</f>
        <v>56</v>
      </c>
      <c r="B25" s="336" t="str">
        <f>'All data'!K25</f>
        <v>U</v>
      </c>
      <c r="C25" s="336" t="str">
        <f>'All data'!L25</f>
        <v>U</v>
      </c>
      <c r="D25" s="336" t="str">
        <f>'All data'!M25</f>
        <v>C228T</v>
      </c>
      <c r="E25" s="336" t="str">
        <f>'All data'!N25</f>
        <v>wt</v>
      </c>
      <c r="F25" s="336" t="str">
        <f>'All data'!O25</f>
        <v>wt</v>
      </c>
      <c r="H25" s="341" t="s">
        <v>1188</v>
      </c>
      <c r="I25" s="336" t="s">
        <v>1184</v>
      </c>
      <c r="J25" s="342" t="s">
        <v>1187</v>
      </c>
      <c r="K25" s="336" t="s">
        <v>1185</v>
      </c>
      <c r="L25" s="343">
        <v>42081</v>
      </c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6"/>
      <c r="AF25" s="336"/>
      <c r="AG25" s="336"/>
      <c r="AH25" s="320">
        <v>6</v>
      </c>
      <c r="AI25" s="336"/>
      <c r="AJ25" s="336"/>
      <c r="AK25" s="336"/>
      <c r="AL25" s="336"/>
      <c r="AM25" s="336"/>
      <c r="AN25" s="336"/>
      <c r="AO25" s="336"/>
      <c r="AP25" s="336"/>
      <c r="AQ25" s="336"/>
      <c r="AR25" s="336"/>
      <c r="AS25" s="336"/>
      <c r="AT25" s="336"/>
      <c r="AU25" s="336"/>
      <c r="AV25" s="336"/>
      <c r="AW25" s="336"/>
      <c r="AX25" s="336"/>
      <c r="AY25" s="336"/>
      <c r="AZ25" s="336"/>
      <c r="BA25" s="336"/>
      <c r="BB25" s="336"/>
      <c r="BC25" s="336"/>
      <c r="BD25" s="336"/>
      <c r="BE25" s="336"/>
      <c r="BF25" s="336"/>
      <c r="BG25" s="336"/>
      <c r="BH25" s="336"/>
      <c r="BI25" s="336"/>
      <c r="BJ25" s="336"/>
      <c r="BK25" s="336"/>
      <c r="BL25" s="320">
        <v>6</v>
      </c>
      <c r="BM25" s="336"/>
      <c r="BN25" s="336"/>
      <c r="BO25" s="336"/>
      <c r="BP25" s="336"/>
      <c r="BQ25" s="336"/>
      <c r="BR25" s="336"/>
      <c r="BS25" s="336"/>
      <c r="BT25" s="336"/>
      <c r="BU25" s="336"/>
      <c r="BV25" s="320">
        <v>6</v>
      </c>
      <c r="BW25" s="336"/>
      <c r="BX25" s="336"/>
      <c r="BY25" s="336"/>
      <c r="BZ25" s="336"/>
      <c r="CA25" s="336"/>
      <c r="CB25" s="336"/>
      <c r="CC25" s="336"/>
      <c r="CD25" s="336"/>
      <c r="CE25" s="336"/>
      <c r="CF25" s="345">
        <v>3</v>
      </c>
      <c r="CG25" s="336"/>
      <c r="CH25" s="336"/>
      <c r="CI25" s="336"/>
      <c r="CJ25" s="336"/>
      <c r="CK25" s="336"/>
      <c r="CL25" s="336"/>
      <c r="CM25" s="336"/>
      <c r="CN25" s="336"/>
      <c r="CO25" s="336"/>
      <c r="CP25" s="336"/>
      <c r="CQ25" s="336"/>
      <c r="CR25" s="336"/>
      <c r="CS25" s="336"/>
      <c r="CT25" s="336"/>
      <c r="CU25" s="336"/>
      <c r="CV25" s="336"/>
      <c r="CW25" s="336"/>
      <c r="CX25" s="336"/>
      <c r="CY25" s="336"/>
      <c r="CZ25" s="336"/>
      <c r="DA25" s="336"/>
      <c r="DB25" s="320">
        <v>6</v>
      </c>
      <c r="DC25" s="336"/>
      <c r="DD25" s="336"/>
      <c r="DE25" s="320">
        <v>6</v>
      </c>
      <c r="DF25" s="336"/>
      <c r="DG25" s="336"/>
      <c r="DH25" s="336"/>
      <c r="DI25" s="336"/>
    </row>
    <row r="26" spans="1:113" x14ac:dyDescent="0.2">
      <c r="A26" s="336">
        <f>'All data'!A26</f>
        <v>59</v>
      </c>
      <c r="B26" s="336" t="str">
        <f>'All data'!K26</f>
        <v>M</v>
      </c>
      <c r="C26" s="336" t="str">
        <f>'All data'!L26</f>
        <v>M</v>
      </c>
      <c r="D26" s="336" t="str">
        <f>'All data'!M26</f>
        <v>C228T</v>
      </c>
      <c r="E26" s="336" t="str">
        <f>'All data'!N26</f>
        <v>wt</v>
      </c>
      <c r="F26" s="336" t="str">
        <f>'All data'!O26</f>
        <v>wt</v>
      </c>
      <c r="H26" s="341" t="s">
        <v>1297</v>
      </c>
      <c r="I26" s="336" t="s">
        <v>1296</v>
      </c>
      <c r="J26" s="342" t="s">
        <v>1187</v>
      </c>
      <c r="K26" s="336" t="s">
        <v>1185</v>
      </c>
      <c r="L26" s="343">
        <v>43271</v>
      </c>
      <c r="N26" s="336"/>
      <c r="O26" s="320">
        <v>6</v>
      </c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6"/>
      <c r="AV26" s="336"/>
      <c r="AW26" s="336"/>
      <c r="AX26" s="336"/>
      <c r="AY26" s="336"/>
      <c r="AZ26" s="336"/>
      <c r="BA26" s="336"/>
      <c r="BB26" s="336"/>
      <c r="BC26" s="336"/>
      <c r="BD26" s="336"/>
      <c r="BE26" s="336"/>
      <c r="BF26" s="336"/>
      <c r="BG26" s="320">
        <v>6</v>
      </c>
      <c r="BH26" s="336"/>
      <c r="BI26" s="336"/>
      <c r="BJ26" s="320">
        <v>6</v>
      </c>
      <c r="BK26" s="336"/>
      <c r="BL26" s="336"/>
      <c r="BM26" s="336"/>
      <c r="BN26" s="336"/>
      <c r="BO26" s="336"/>
      <c r="BP26" s="336"/>
      <c r="BQ26" s="336"/>
      <c r="BR26" s="336"/>
      <c r="BS26" s="336"/>
      <c r="BT26" s="336"/>
      <c r="BU26" s="336"/>
      <c r="BV26" s="336"/>
      <c r="BW26" s="336"/>
      <c r="BX26" s="336"/>
      <c r="BY26" s="336"/>
      <c r="BZ26" s="336"/>
      <c r="CA26" s="336"/>
      <c r="CB26" s="336"/>
      <c r="CC26" s="336"/>
      <c r="CD26" s="336"/>
      <c r="CE26" s="336"/>
      <c r="CF26" s="336"/>
      <c r="CG26" s="336"/>
      <c r="CH26" s="336"/>
      <c r="CI26" s="336"/>
      <c r="CJ26" s="336"/>
      <c r="CK26" s="336"/>
      <c r="CL26" s="336"/>
      <c r="CM26" s="336"/>
      <c r="CN26" s="336"/>
      <c r="CO26" s="336"/>
      <c r="CP26" s="336"/>
      <c r="CQ26" s="336"/>
      <c r="CR26" s="336"/>
      <c r="CS26" s="336"/>
      <c r="CT26" s="336"/>
      <c r="CU26" s="336"/>
      <c r="CV26" s="336"/>
      <c r="CW26" s="336"/>
      <c r="CX26" s="336"/>
      <c r="CY26" s="336"/>
      <c r="CZ26" s="336"/>
      <c r="DA26" s="336"/>
      <c r="DB26" s="336"/>
      <c r="DC26" s="346">
        <v>1</v>
      </c>
      <c r="DD26" s="336"/>
      <c r="DE26" s="336"/>
      <c r="DF26" s="336"/>
      <c r="DG26" s="320">
        <v>6</v>
      </c>
      <c r="DH26" s="336"/>
      <c r="DI26" s="336"/>
    </row>
    <row r="27" spans="1:113" x14ac:dyDescent="0.2">
      <c r="A27" s="336">
        <f>'All data'!A27</f>
        <v>61</v>
      </c>
      <c r="B27" s="336" t="str">
        <f>'All data'!K27</f>
        <v>U</v>
      </c>
      <c r="C27" s="336" t="str">
        <f>'All data'!L27</f>
        <v>M</v>
      </c>
      <c r="D27" s="336" t="str">
        <f>'All data'!M27</f>
        <v>C228T</v>
      </c>
      <c r="E27" s="336" t="str">
        <f>'All data'!N27</f>
        <v>wt</v>
      </c>
      <c r="F27" s="336" t="str">
        <f>'All data'!O27</f>
        <v>wt</v>
      </c>
      <c r="H27" s="341" t="s">
        <v>1188</v>
      </c>
      <c r="I27" s="336" t="s">
        <v>1184</v>
      </c>
      <c r="J27" s="342" t="s">
        <v>1187</v>
      </c>
      <c r="K27" s="336" t="s">
        <v>1186</v>
      </c>
      <c r="L27" s="343">
        <v>42081</v>
      </c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20">
        <v>6</v>
      </c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36"/>
      <c r="BB27" s="336"/>
      <c r="BC27" s="336"/>
      <c r="BD27" s="336"/>
      <c r="BE27" s="336"/>
      <c r="BF27" s="336"/>
      <c r="BG27" s="336"/>
      <c r="BH27" s="336"/>
      <c r="BI27" s="336"/>
      <c r="BJ27" s="336"/>
      <c r="BK27" s="336"/>
      <c r="BL27" s="336"/>
      <c r="BM27" s="336"/>
      <c r="BN27" s="336"/>
      <c r="BO27" s="336"/>
      <c r="BP27" s="336"/>
      <c r="BQ27" s="336"/>
      <c r="BR27" s="336"/>
      <c r="BS27" s="336"/>
      <c r="BT27" s="336"/>
      <c r="BU27" s="336"/>
      <c r="BV27" s="336"/>
      <c r="BW27" s="336"/>
      <c r="BX27" s="336"/>
      <c r="BY27" s="336"/>
      <c r="BZ27" s="336"/>
      <c r="CA27" s="336"/>
      <c r="CB27" s="336"/>
      <c r="CC27" s="336"/>
      <c r="CD27" s="336"/>
      <c r="CE27" s="336"/>
      <c r="CF27" s="336"/>
      <c r="CG27" s="336"/>
      <c r="CH27" s="336"/>
      <c r="CI27" s="336"/>
      <c r="CJ27" s="336"/>
      <c r="CK27" s="336"/>
      <c r="CL27" s="336"/>
      <c r="CM27" s="336"/>
      <c r="CN27" s="336"/>
      <c r="CO27" s="336"/>
      <c r="CP27" s="336"/>
      <c r="CQ27" s="336"/>
      <c r="CR27" s="336"/>
      <c r="CS27" s="336"/>
      <c r="CT27" s="336"/>
      <c r="CU27" s="336"/>
      <c r="CV27" s="336"/>
      <c r="CW27" s="336"/>
      <c r="CX27" s="336"/>
      <c r="CY27" s="336"/>
      <c r="CZ27" s="336"/>
      <c r="DA27" s="336"/>
      <c r="DB27" s="336"/>
      <c r="DC27" s="336"/>
      <c r="DD27" s="336"/>
      <c r="DE27" s="336"/>
      <c r="DF27" s="336"/>
      <c r="DG27" s="336"/>
      <c r="DH27" s="336"/>
      <c r="DI27" s="336"/>
    </row>
    <row r="28" spans="1:113" x14ac:dyDescent="0.2">
      <c r="A28" s="336">
        <f>'All data'!A28</f>
        <v>63</v>
      </c>
      <c r="B28" s="336" t="str">
        <f>'All data'!K28</f>
        <v>M</v>
      </c>
      <c r="C28" s="336" t="str">
        <f>'All data'!L28</f>
        <v>M</v>
      </c>
      <c r="D28" s="336" t="str">
        <f>'All data'!M28</f>
        <v>C228T</v>
      </c>
      <c r="E28" s="336" t="str">
        <f>'All data'!N28</f>
        <v>wt</v>
      </c>
      <c r="F28" s="336" t="str">
        <f>'All data'!O28</f>
        <v>wt</v>
      </c>
      <c r="H28" s="341" t="s">
        <v>1297</v>
      </c>
      <c r="I28" s="336" t="s">
        <v>1296</v>
      </c>
      <c r="J28" s="342" t="s">
        <v>1187</v>
      </c>
      <c r="K28" s="336" t="s">
        <v>1186</v>
      </c>
      <c r="L28" s="343">
        <v>43118</v>
      </c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6"/>
      <c r="AW28" s="336"/>
      <c r="AX28" s="336"/>
      <c r="AY28" s="336"/>
      <c r="AZ28" s="336"/>
      <c r="BA28" s="336"/>
      <c r="BB28" s="336"/>
      <c r="BC28" s="336"/>
      <c r="BD28" s="336"/>
      <c r="BE28" s="336"/>
      <c r="BF28" s="336"/>
      <c r="BG28" s="336"/>
      <c r="BH28" s="336"/>
      <c r="BI28" s="336"/>
      <c r="BJ28" s="336"/>
      <c r="BK28" s="336"/>
      <c r="BL28" s="336"/>
      <c r="BM28" s="336"/>
      <c r="BN28" s="336"/>
      <c r="BO28" s="336"/>
      <c r="BP28" s="336"/>
      <c r="BQ28" s="336"/>
      <c r="BR28" s="336"/>
      <c r="BS28" s="336"/>
      <c r="BT28" s="336"/>
      <c r="BU28" s="336"/>
      <c r="BV28" s="336"/>
      <c r="BW28" s="336"/>
      <c r="BX28" s="336"/>
      <c r="BY28" s="336"/>
      <c r="BZ28" s="336"/>
      <c r="CA28" s="336"/>
      <c r="CB28" s="321">
        <v>4</v>
      </c>
      <c r="CC28" s="336"/>
      <c r="CD28" s="336"/>
      <c r="CE28" s="336"/>
      <c r="CF28" s="336"/>
      <c r="CG28" s="336"/>
      <c r="CH28" s="336"/>
      <c r="CI28" s="336"/>
      <c r="CJ28" s="336"/>
      <c r="CK28" s="336"/>
      <c r="CL28" s="336"/>
      <c r="CM28" s="336"/>
      <c r="CN28" s="336"/>
      <c r="CO28" s="336"/>
      <c r="CP28" s="336"/>
      <c r="CQ28" s="336"/>
      <c r="CR28" s="336"/>
      <c r="CS28" s="336"/>
      <c r="CT28" s="336"/>
      <c r="CU28" s="336"/>
      <c r="CV28" s="336"/>
      <c r="CW28" s="336"/>
      <c r="CX28" s="336"/>
      <c r="CY28" s="320">
        <v>6</v>
      </c>
      <c r="CZ28" s="336"/>
      <c r="DA28" s="336"/>
      <c r="DB28" s="336"/>
      <c r="DC28" s="336"/>
      <c r="DD28" s="336"/>
      <c r="DE28" s="336"/>
      <c r="DF28" s="336"/>
      <c r="DG28" s="336"/>
      <c r="DH28" s="336"/>
      <c r="DI28" s="336"/>
    </row>
    <row r="29" spans="1:113" x14ac:dyDescent="0.2">
      <c r="A29" s="336">
        <f>'All data'!A29</f>
        <v>64</v>
      </c>
      <c r="B29" s="336" t="str">
        <f>'All data'!K29</f>
        <v>U</v>
      </c>
      <c r="C29" s="336" t="str">
        <f>'All data'!L29</f>
        <v>M</v>
      </c>
      <c r="D29" s="336" t="str">
        <f>'All data'!M29</f>
        <v>C228T</v>
      </c>
      <c r="E29" s="336" t="str">
        <f>'All data'!N29</f>
        <v>wt</v>
      </c>
      <c r="F29" s="336" t="str">
        <f>'All data'!O29</f>
        <v>wt</v>
      </c>
      <c r="H29" s="341" t="s">
        <v>1188</v>
      </c>
      <c r="I29" s="336" t="s">
        <v>1184</v>
      </c>
      <c r="J29" s="342" t="s">
        <v>1187</v>
      </c>
      <c r="K29" s="336" t="s">
        <v>1185</v>
      </c>
      <c r="L29" s="343">
        <v>42081</v>
      </c>
      <c r="N29" s="336"/>
      <c r="O29" s="336"/>
      <c r="P29" s="336"/>
      <c r="Q29" s="336"/>
      <c r="R29" s="336"/>
      <c r="S29" s="320">
        <v>6</v>
      </c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20">
        <v>6</v>
      </c>
      <c r="BK29" s="336"/>
      <c r="BL29" s="336"/>
      <c r="BM29" s="336"/>
      <c r="BN29" s="336"/>
      <c r="BO29" s="336"/>
      <c r="BP29" s="336"/>
      <c r="BQ29" s="336"/>
      <c r="BR29" s="336"/>
      <c r="BS29" s="320">
        <v>6</v>
      </c>
      <c r="BT29" s="320">
        <v>6</v>
      </c>
      <c r="BU29" s="336"/>
      <c r="BV29" s="336"/>
      <c r="BW29" s="336"/>
      <c r="BX29" s="336"/>
      <c r="BY29" s="336"/>
      <c r="BZ29" s="336"/>
      <c r="CA29" s="336"/>
      <c r="CB29" s="320">
        <v>6</v>
      </c>
      <c r="CC29" s="320">
        <v>6</v>
      </c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20">
        <v>6</v>
      </c>
      <c r="CU29" s="336"/>
      <c r="CV29" s="336"/>
      <c r="CW29" s="336"/>
      <c r="CX29" s="336"/>
      <c r="CY29" s="336"/>
      <c r="CZ29" s="336"/>
      <c r="DA29" s="336"/>
      <c r="DB29" s="320">
        <v>6</v>
      </c>
      <c r="DC29" s="336"/>
      <c r="DD29" s="336"/>
      <c r="DE29" s="336"/>
      <c r="DF29" s="320">
        <v>6</v>
      </c>
      <c r="DG29" s="336"/>
      <c r="DH29" s="336"/>
      <c r="DI29" s="336"/>
    </row>
    <row r="30" spans="1:113" x14ac:dyDescent="0.2">
      <c r="A30" s="336">
        <f>'All data'!A30</f>
        <v>66</v>
      </c>
      <c r="B30" s="336" t="str">
        <f>'All data'!K30</f>
        <v>U</v>
      </c>
      <c r="C30" s="336" t="str">
        <f>'All data'!L30</f>
        <v>U</v>
      </c>
      <c r="D30" s="336" t="str">
        <f>'All data'!M30</f>
        <v>C228T</v>
      </c>
      <c r="E30" s="336" t="str">
        <f>'All data'!N30</f>
        <v>wt</v>
      </c>
      <c r="F30" s="336" t="str">
        <f>'All data'!O30</f>
        <v>wt</v>
      </c>
      <c r="H30" s="341" t="s">
        <v>1188</v>
      </c>
      <c r="I30" s="336" t="s">
        <v>1184</v>
      </c>
      <c r="J30" s="342" t="s">
        <v>1187</v>
      </c>
      <c r="K30" s="336" t="s">
        <v>1186</v>
      </c>
      <c r="L30" s="343">
        <v>42081</v>
      </c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20">
        <v>6</v>
      </c>
      <c r="AN30" s="336"/>
      <c r="AO30" s="336"/>
      <c r="AP30" s="336"/>
      <c r="AQ30" s="336"/>
      <c r="AR30" s="336"/>
      <c r="AS30" s="336"/>
      <c r="AT30" s="336"/>
      <c r="AU30" s="336"/>
      <c r="AV30" s="336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336"/>
      <c r="BI30" s="336"/>
      <c r="BJ30" s="320">
        <v>6</v>
      </c>
      <c r="BK30" s="336"/>
      <c r="BL30" s="336"/>
      <c r="BM30" s="336"/>
      <c r="BN30" s="336"/>
      <c r="BO30" s="336"/>
      <c r="BP30" s="336"/>
      <c r="BQ30" s="336"/>
      <c r="BR30" s="336"/>
      <c r="BS30" s="336"/>
      <c r="BT30" s="336"/>
      <c r="BU30" s="336"/>
      <c r="BV30" s="336"/>
      <c r="BW30" s="336"/>
      <c r="BX30" s="336"/>
      <c r="BY30" s="336"/>
      <c r="BZ30" s="336"/>
      <c r="CA30" s="336"/>
      <c r="CB30" s="336"/>
      <c r="CC30" s="336"/>
      <c r="CD30" s="336"/>
      <c r="CE30" s="336"/>
      <c r="CF30" s="336"/>
      <c r="CG30" s="336"/>
      <c r="CH30" s="336"/>
      <c r="CI30" s="336"/>
      <c r="CJ30" s="336"/>
      <c r="CK30" s="336"/>
      <c r="CL30" s="336"/>
      <c r="CM30" s="336"/>
      <c r="CN30" s="336"/>
      <c r="CO30" s="336"/>
      <c r="CP30" s="336"/>
      <c r="CQ30" s="336"/>
      <c r="CR30" s="336"/>
      <c r="CS30" s="336"/>
      <c r="CT30" s="336"/>
      <c r="CU30" s="336"/>
      <c r="CV30" s="336"/>
      <c r="CW30" s="336"/>
      <c r="CX30" s="336"/>
      <c r="CY30" s="336"/>
      <c r="CZ30" s="336"/>
      <c r="DA30" s="336"/>
      <c r="DB30" s="336"/>
      <c r="DC30" s="336"/>
      <c r="DD30" s="336"/>
      <c r="DE30" s="336"/>
      <c r="DF30" s="336"/>
      <c r="DG30" s="336"/>
      <c r="DH30" s="336"/>
      <c r="DI30" s="336"/>
    </row>
    <row r="31" spans="1:113" x14ac:dyDescent="0.2">
      <c r="A31" s="336">
        <f>'All data'!A31</f>
        <v>67</v>
      </c>
      <c r="B31" s="336" t="str">
        <f>'All data'!K31</f>
        <v>M</v>
      </c>
      <c r="C31" s="336" t="str">
        <f>'All data'!L31</f>
        <v>M</v>
      </c>
      <c r="D31" s="336" t="str">
        <f>'All data'!M31</f>
        <v>C250T</v>
      </c>
      <c r="E31" s="336" t="str">
        <f>'All data'!N31</f>
        <v>wt</v>
      </c>
      <c r="F31" s="336" t="str">
        <f>'All data'!O31</f>
        <v>wt</v>
      </c>
      <c r="H31" s="341" t="s">
        <v>1297</v>
      </c>
      <c r="I31" s="336" t="s">
        <v>1296</v>
      </c>
      <c r="J31" s="342" t="s">
        <v>1187</v>
      </c>
      <c r="K31" s="336" t="s">
        <v>1186</v>
      </c>
      <c r="L31" s="343">
        <v>43118</v>
      </c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6"/>
      <c r="AA31" s="336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6"/>
      <c r="AR31" s="336"/>
      <c r="AS31" s="336"/>
      <c r="AT31" s="336"/>
      <c r="AU31" s="336"/>
      <c r="AV31" s="336"/>
      <c r="AW31" s="336"/>
      <c r="AX31" s="336"/>
      <c r="AY31" s="336"/>
      <c r="AZ31" s="336"/>
      <c r="BA31" s="336"/>
      <c r="BB31" s="336"/>
      <c r="BC31" s="336"/>
      <c r="BD31" s="336"/>
      <c r="BE31" s="336"/>
      <c r="BF31" s="320">
        <v>6</v>
      </c>
      <c r="BG31" s="336"/>
      <c r="BH31" s="336"/>
      <c r="BI31" s="336"/>
      <c r="BJ31" s="336"/>
      <c r="BK31" s="336"/>
      <c r="BL31" s="336"/>
      <c r="BM31" s="336"/>
      <c r="BN31" s="336"/>
      <c r="BO31" s="336"/>
      <c r="BP31" s="336"/>
      <c r="BQ31" s="336"/>
      <c r="BR31" s="336"/>
      <c r="BS31" s="336"/>
      <c r="BT31" s="336"/>
      <c r="BU31" s="336"/>
      <c r="BV31" s="336"/>
      <c r="BW31" s="336"/>
      <c r="BX31" s="336"/>
      <c r="BY31" s="336"/>
      <c r="BZ31" s="336"/>
      <c r="CA31" s="336"/>
      <c r="CB31" s="320">
        <v>6</v>
      </c>
      <c r="CC31" s="336"/>
      <c r="CD31" s="322">
        <v>2</v>
      </c>
      <c r="CE31" s="336"/>
      <c r="CF31" s="322">
        <v>2</v>
      </c>
      <c r="CG31" s="336"/>
      <c r="CH31" s="336"/>
      <c r="CI31" s="336"/>
      <c r="CJ31" s="336"/>
      <c r="CK31" s="336"/>
      <c r="CL31" s="336"/>
      <c r="CM31" s="336"/>
      <c r="CN31" s="336"/>
      <c r="CO31" s="336"/>
      <c r="CP31" s="336"/>
      <c r="CQ31" s="336"/>
      <c r="CR31" s="336"/>
      <c r="CS31" s="336"/>
      <c r="CT31" s="336"/>
      <c r="CU31" s="336"/>
      <c r="CV31" s="336"/>
      <c r="CW31" s="336"/>
      <c r="CX31" s="336"/>
      <c r="CY31" s="320">
        <v>6</v>
      </c>
      <c r="CZ31" s="336"/>
      <c r="DA31" s="336"/>
      <c r="DB31" s="336"/>
      <c r="DC31" s="336"/>
      <c r="DD31" s="336"/>
      <c r="DE31" s="336"/>
      <c r="DF31" s="336"/>
      <c r="DG31" s="336"/>
      <c r="DH31" s="336"/>
      <c r="DI31" s="336"/>
    </row>
    <row r="32" spans="1:113" x14ac:dyDescent="0.2">
      <c r="A32" s="336">
        <f>'All data'!A32</f>
        <v>69</v>
      </c>
      <c r="B32" s="336" t="str">
        <f>'All data'!K32</f>
        <v>M</v>
      </c>
      <c r="C32" s="336" t="str">
        <f>'All data'!L32</f>
        <v>M</v>
      </c>
      <c r="D32" s="336" t="str">
        <f>'All data'!M32</f>
        <v>C228T</v>
      </c>
      <c r="E32" s="336" t="str">
        <f>'All data'!N32</f>
        <v>wt</v>
      </c>
      <c r="F32" s="336" t="str">
        <f>'All data'!O32</f>
        <v>wt</v>
      </c>
      <c r="H32" s="341" t="s">
        <v>1188</v>
      </c>
      <c r="I32" s="336" t="s">
        <v>1184</v>
      </c>
      <c r="J32" s="342" t="s">
        <v>1187</v>
      </c>
      <c r="K32" s="336" t="s">
        <v>1185</v>
      </c>
      <c r="L32" s="343">
        <v>42081</v>
      </c>
      <c r="N32" s="336"/>
      <c r="O32" s="336"/>
      <c r="P32" s="336"/>
      <c r="Q32" s="320">
        <v>6</v>
      </c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20">
        <v>6</v>
      </c>
      <c r="AP32" s="336"/>
      <c r="AQ32" s="336"/>
      <c r="AR32" s="336"/>
      <c r="AS32" s="336"/>
      <c r="AT32" s="336"/>
      <c r="AU32" s="336"/>
      <c r="AV32" s="336"/>
      <c r="AW32" s="336"/>
      <c r="AX32" s="336"/>
      <c r="AY32" s="336"/>
      <c r="AZ32" s="336"/>
      <c r="BA32" s="336"/>
      <c r="BB32" s="336"/>
      <c r="BC32" s="336"/>
      <c r="BD32" s="336"/>
      <c r="BE32" s="336"/>
      <c r="BF32" s="336"/>
      <c r="BG32" s="336"/>
      <c r="BH32" s="336"/>
      <c r="BI32" s="336"/>
      <c r="BJ32" s="336"/>
      <c r="BK32" s="336"/>
      <c r="BL32" s="336"/>
      <c r="BM32" s="336"/>
      <c r="BN32" s="336"/>
      <c r="BO32" s="336"/>
      <c r="BP32" s="336"/>
      <c r="BQ32" s="336"/>
      <c r="BR32" s="336"/>
      <c r="BS32" s="336"/>
      <c r="BT32" s="336"/>
      <c r="BU32" s="336"/>
      <c r="BV32" s="336"/>
      <c r="BW32" s="336"/>
      <c r="BX32" s="336"/>
      <c r="BY32" s="336"/>
      <c r="BZ32" s="336"/>
      <c r="CA32" s="336"/>
      <c r="CB32" s="336"/>
      <c r="CC32" s="336"/>
      <c r="CD32" s="336"/>
      <c r="CE32" s="336"/>
      <c r="CF32" s="322">
        <v>2</v>
      </c>
      <c r="CG32" s="336"/>
      <c r="CH32" s="336"/>
      <c r="CI32" s="336"/>
      <c r="CJ32" s="336"/>
      <c r="CK32" s="336"/>
      <c r="CL32" s="336"/>
      <c r="CM32" s="336"/>
      <c r="CN32" s="336"/>
      <c r="CO32" s="336"/>
      <c r="CP32" s="336"/>
      <c r="CQ32" s="336"/>
      <c r="CR32" s="336"/>
      <c r="CS32" s="336"/>
      <c r="CT32" s="336"/>
      <c r="CU32" s="336"/>
      <c r="CV32" s="336"/>
      <c r="CW32" s="336"/>
      <c r="CX32" s="336"/>
      <c r="CY32" s="320">
        <v>6</v>
      </c>
      <c r="CZ32" s="336"/>
      <c r="DA32" s="336"/>
      <c r="DB32" s="336"/>
      <c r="DC32" s="336"/>
      <c r="DD32" s="336"/>
      <c r="DE32" s="336"/>
      <c r="DF32" s="345">
        <v>3</v>
      </c>
      <c r="DG32" s="336"/>
      <c r="DH32" s="336"/>
      <c r="DI32" s="336"/>
    </row>
    <row r="33" spans="1:113" x14ac:dyDescent="0.2">
      <c r="A33" s="336">
        <f>'All data'!A33</f>
        <v>75</v>
      </c>
      <c r="B33" s="336" t="str">
        <f>'All data'!K33</f>
        <v>U</v>
      </c>
      <c r="C33" s="336" t="str">
        <f>'All data'!L33</f>
        <v>M</v>
      </c>
      <c r="D33" s="336" t="str">
        <f>'All data'!M33</f>
        <v>C228T</v>
      </c>
      <c r="E33" s="336" t="str">
        <f>'All data'!N33</f>
        <v>wt</v>
      </c>
      <c r="F33" s="336" t="str">
        <f>'All data'!O33</f>
        <v>wt</v>
      </c>
      <c r="H33" s="341" t="s">
        <v>1297</v>
      </c>
      <c r="I33" s="336" t="s">
        <v>1296</v>
      </c>
      <c r="J33" s="342" t="s">
        <v>1187</v>
      </c>
      <c r="K33" s="336" t="s">
        <v>1185</v>
      </c>
      <c r="L33" s="343">
        <v>43271</v>
      </c>
      <c r="N33" s="336"/>
      <c r="O33" s="320">
        <v>6</v>
      </c>
      <c r="P33" s="336"/>
      <c r="Q33" s="320">
        <v>6</v>
      </c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20">
        <v>6</v>
      </c>
      <c r="AO33" s="336"/>
      <c r="AP33" s="336"/>
      <c r="AQ33" s="336"/>
      <c r="AR33" s="336"/>
      <c r="AS33" s="336"/>
      <c r="AT33" s="336"/>
      <c r="AU33" s="336"/>
      <c r="AV33" s="336"/>
      <c r="AW33" s="336"/>
      <c r="AX33" s="336"/>
      <c r="AY33" s="336"/>
      <c r="AZ33" s="336"/>
      <c r="BA33" s="336"/>
      <c r="BB33" s="336"/>
      <c r="BC33" s="336"/>
      <c r="BD33" s="336"/>
      <c r="BE33" s="336"/>
      <c r="BF33" s="336"/>
      <c r="BG33" s="336"/>
      <c r="BH33" s="336"/>
      <c r="BI33" s="336"/>
      <c r="BJ33" s="320">
        <v>6</v>
      </c>
      <c r="BK33" s="336"/>
      <c r="BL33" s="336"/>
      <c r="BM33" s="336"/>
      <c r="BN33" s="336"/>
      <c r="BO33" s="336"/>
      <c r="BP33" s="336"/>
      <c r="BQ33" s="336"/>
      <c r="BR33" s="336"/>
      <c r="BS33" s="336"/>
      <c r="BT33" s="336"/>
      <c r="BU33" s="336"/>
      <c r="BV33" s="336"/>
      <c r="BW33" s="336"/>
      <c r="BX33" s="336"/>
      <c r="BY33" s="336"/>
      <c r="BZ33" s="336"/>
      <c r="CA33" s="336"/>
      <c r="CB33" s="345">
        <v>3</v>
      </c>
      <c r="CC33" s="336"/>
      <c r="CD33" s="336"/>
      <c r="CE33" s="336"/>
      <c r="CF33" s="336"/>
      <c r="CG33" s="336"/>
      <c r="CH33" s="336"/>
      <c r="CI33" s="336"/>
      <c r="CJ33" s="336"/>
      <c r="CK33" s="336"/>
      <c r="CL33" s="336"/>
      <c r="CM33" s="336"/>
      <c r="CN33" s="336"/>
      <c r="CO33" s="336"/>
      <c r="CP33" s="336"/>
      <c r="CQ33" s="336"/>
      <c r="CR33" s="336"/>
      <c r="CS33" s="336"/>
      <c r="CT33" s="336"/>
      <c r="CU33" s="336"/>
      <c r="CV33" s="336"/>
      <c r="CW33" s="336"/>
      <c r="CX33" s="336"/>
      <c r="CY33" s="336"/>
      <c r="CZ33" s="336"/>
      <c r="DA33" s="336"/>
      <c r="DB33" s="336"/>
      <c r="DC33" s="336"/>
      <c r="DD33" s="336"/>
      <c r="DE33" s="336"/>
      <c r="DF33" s="336"/>
      <c r="DG33" s="336"/>
      <c r="DH33" s="336"/>
      <c r="DI33" s="336"/>
    </row>
    <row r="34" spans="1:113" x14ac:dyDescent="0.2">
      <c r="A34" s="336">
        <f>'All data'!A34</f>
        <v>76</v>
      </c>
      <c r="B34" s="336" t="str">
        <f>'All data'!K34</f>
        <v>M</v>
      </c>
      <c r="C34" s="336" t="str">
        <f>'All data'!L34</f>
        <v>M</v>
      </c>
      <c r="D34" s="336" t="str">
        <f>'All data'!M34</f>
        <v>C250T</v>
      </c>
      <c r="E34" s="336" t="str">
        <f>'All data'!N34</f>
        <v>wt</v>
      </c>
      <c r="F34" s="336" t="str">
        <f>'All data'!O34</f>
        <v>wt</v>
      </c>
      <c r="H34" s="341" t="s">
        <v>1188</v>
      </c>
      <c r="I34" s="336" t="s">
        <v>1184</v>
      </c>
      <c r="J34" s="342" t="s">
        <v>1187</v>
      </c>
      <c r="K34" s="336" t="s">
        <v>1186</v>
      </c>
      <c r="L34" s="343">
        <v>42081</v>
      </c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36"/>
      <c r="AW34" s="336"/>
      <c r="AX34" s="336"/>
      <c r="AY34" s="336"/>
      <c r="AZ34" s="336"/>
      <c r="BA34" s="336"/>
      <c r="BB34" s="336"/>
      <c r="BC34" s="336"/>
      <c r="BD34" s="336"/>
      <c r="BE34" s="336"/>
      <c r="BF34" s="336"/>
      <c r="BG34" s="344">
        <v>7</v>
      </c>
      <c r="BH34" s="336"/>
      <c r="BI34" s="336"/>
      <c r="BJ34" s="320">
        <v>6</v>
      </c>
      <c r="BK34" s="336"/>
      <c r="BL34" s="336"/>
      <c r="BM34" s="336"/>
      <c r="BN34" s="336"/>
      <c r="BO34" s="336"/>
      <c r="BP34" s="336"/>
      <c r="BQ34" s="336"/>
      <c r="BR34" s="336"/>
      <c r="BS34" s="336"/>
      <c r="BT34" s="336"/>
      <c r="BU34" s="336"/>
      <c r="BV34" s="336"/>
      <c r="BW34" s="336"/>
      <c r="BX34" s="336"/>
      <c r="BY34" s="336"/>
      <c r="BZ34" s="336"/>
      <c r="CA34" s="336"/>
      <c r="CB34" s="320">
        <v>6</v>
      </c>
      <c r="CC34" s="336"/>
      <c r="CD34" s="336"/>
      <c r="CE34" s="336"/>
      <c r="CF34" s="336"/>
      <c r="CG34" s="336"/>
      <c r="CH34" s="336"/>
      <c r="CI34" s="336"/>
      <c r="CJ34" s="336"/>
      <c r="CK34" s="336"/>
      <c r="CL34" s="336"/>
      <c r="CM34" s="320">
        <v>6</v>
      </c>
      <c r="CN34" s="336"/>
      <c r="CO34" s="336"/>
      <c r="CP34" s="336"/>
      <c r="CQ34" s="336"/>
      <c r="CR34" s="336"/>
      <c r="CS34" s="336"/>
      <c r="CT34" s="336"/>
      <c r="CU34" s="336"/>
      <c r="CV34" s="336"/>
      <c r="CW34" s="336"/>
      <c r="CX34" s="336"/>
      <c r="CY34" s="336"/>
      <c r="CZ34" s="336"/>
      <c r="DA34" s="336"/>
      <c r="DB34" s="320">
        <v>6</v>
      </c>
      <c r="DC34" s="336"/>
      <c r="DD34" s="336"/>
      <c r="DE34" s="336"/>
      <c r="DF34" s="336"/>
      <c r="DG34" s="336"/>
      <c r="DH34" s="336"/>
      <c r="DI34" s="336"/>
    </row>
    <row r="35" spans="1:113" x14ac:dyDescent="0.2">
      <c r="A35" s="336">
        <f>'All data'!A35</f>
        <v>80</v>
      </c>
      <c r="B35" s="336" t="str">
        <f>'All data'!K35</f>
        <v>U</v>
      </c>
      <c r="C35" s="336" t="str">
        <f>'All data'!L35</f>
        <v>U</v>
      </c>
      <c r="D35" s="336" t="str">
        <f>'All data'!M35</f>
        <v>C228T</v>
      </c>
      <c r="E35" s="336" t="str">
        <f>'All data'!N35</f>
        <v>wt</v>
      </c>
      <c r="F35" s="336" t="str">
        <f>'All data'!O35</f>
        <v>wt</v>
      </c>
      <c r="H35" s="341" t="s">
        <v>1485</v>
      </c>
      <c r="I35" s="336" t="s">
        <v>1184</v>
      </c>
      <c r="J35" s="342" t="s">
        <v>1187</v>
      </c>
      <c r="K35" s="336" t="s">
        <v>1186</v>
      </c>
      <c r="L35" s="343">
        <v>42081</v>
      </c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  <c r="AV35" s="336"/>
      <c r="AW35" s="336"/>
      <c r="AX35" s="336"/>
      <c r="AY35" s="336"/>
      <c r="AZ35" s="336"/>
      <c r="BA35" s="336"/>
      <c r="BB35" s="336"/>
      <c r="BC35" s="336"/>
      <c r="BD35" s="336"/>
      <c r="BE35" s="336"/>
      <c r="BF35" s="336"/>
      <c r="BG35" s="336"/>
      <c r="BH35" s="336"/>
      <c r="BI35" s="336"/>
      <c r="BJ35" s="336"/>
      <c r="BK35" s="336"/>
      <c r="BL35" s="336"/>
      <c r="BM35" s="336"/>
      <c r="BN35" s="322">
        <v>2</v>
      </c>
      <c r="BO35" s="336"/>
      <c r="BP35" s="336"/>
      <c r="BQ35" s="336"/>
      <c r="BR35" s="336"/>
      <c r="BS35" s="336"/>
      <c r="BT35" s="336"/>
      <c r="BU35" s="336"/>
      <c r="BV35" s="320">
        <v>6</v>
      </c>
      <c r="BW35" s="336"/>
      <c r="BX35" s="336"/>
      <c r="BY35" s="336"/>
      <c r="BZ35" s="336"/>
      <c r="CA35" s="336"/>
      <c r="CB35" s="322">
        <v>2</v>
      </c>
      <c r="CC35" s="320">
        <v>6</v>
      </c>
      <c r="CD35" s="336"/>
      <c r="CE35" s="336"/>
      <c r="CF35" s="336"/>
      <c r="CG35" s="336"/>
      <c r="CH35" s="344">
        <v>7</v>
      </c>
      <c r="CI35" s="336"/>
      <c r="CJ35" s="336"/>
      <c r="CK35" s="336"/>
      <c r="CL35" s="336"/>
      <c r="CM35" s="336"/>
      <c r="CN35" s="336"/>
      <c r="CO35" s="336"/>
      <c r="CP35" s="336"/>
      <c r="CQ35" s="336"/>
      <c r="CR35" s="336"/>
      <c r="CS35" s="336"/>
      <c r="CT35" s="336"/>
      <c r="CU35" s="336"/>
      <c r="CV35" s="336"/>
      <c r="CW35" s="336"/>
      <c r="CX35" s="336"/>
      <c r="CY35" s="336"/>
      <c r="CZ35" s="336"/>
      <c r="DA35" s="336"/>
      <c r="DB35" s="320">
        <v>6</v>
      </c>
      <c r="DC35" s="336"/>
      <c r="DD35" s="336"/>
      <c r="DE35" s="336"/>
      <c r="DF35" s="336"/>
      <c r="DG35" s="336"/>
      <c r="DH35" s="336"/>
      <c r="DI35" s="336"/>
    </row>
    <row r="36" spans="1:113" x14ac:dyDescent="0.2">
      <c r="A36" s="336">
        <f>'All data'!A36</f>
        <v>84</v>
      </c>
      <c r="B36" s="336" t="str">
        <f>'All data'!K36</f>
        <v>M</v>
      </c>
      <c r="C36" s="336" t="str">
        <f>'All data'!L36</f>
        <v>M</v>
      </c>
      <c r="D36" s="336" t="str">
        <f>'All data'!M36</f>
        <v>C228T</v>
      </c>
      <c r="E36" s="336" t="str">
        <f>'All data'!N36</f>
        <v>wt</v>
      </c>
      <c r="F36" s="336" t="str">
        <f>'All data'!O36</f>
        <v>wt</v>
      </c>
      <c r="H36" s="341" t="s">
        <v>1297</v>
      </c>
      <c r="I36" s="336" t="s">
        <v>1296</v>
      </c>
      <c r="J36" s="342" t="s">
        <v>1187</v>
      </c>
      <c r="K36" s="336" t="s">
        <v>1186</v>
      </c>
      <c r="L36" s="343">
        <v>43271</v>
      </c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20">
        <v>6</v>
      </c>
      <c r="AN36" s="336"/>
      <c r="AO36" s="336"/>
      <c r="AP36" s="336"/>
      <c r="AQ36" s="336"/>
      <c r="AR36" s="336"/>
      <c r="AS36" s="336"/>
      <c r="AT36" s="336"/>
      <c r="AU36" s="336"/>
      <c r="AV36" s="336"/>
      <c r="AW36" s="336"/>
      <c r="AX36" s="323">
        <v>9</v>
      </c>
      <c r="AY36" s="336"/>
      <c r="AZ36" s="336"/>
      <c r="BA36" s="336"/>
      <c r="BB36" s="336"/>
      <c r="BC36" s="336"/>
      <c r="BD36" s="336"/>
      <c r="BE36" s="336"/>
      <c r="BF36" s="336"/>
      <c r="BG36" s="336"/>
      <c r="BH36" s="336"/>
      <c r="BI36" s="336"/>
      <c r="BJ36" s="336"/>
      <c r="BK36" s="336"/>
      <c r="BL36" s="336"/>
      <c r="BM36" s="336"/>
      <c r="BN36" s="336"/>
      <c r="BO36" s="336"/>
      <c r="BP36" s="336"/>
      <c r="BQ36" s="336"/>
      <c r="BR36" s="336"/>
      <c r="BS36" s="336"/>
      <c r="BT36" s="336"/>
      <c r="BU36" s="336"/>
      <c r="BV36" s="336"/>
      <c r="BW36" s="336"/>
      <c r="BX36" s="336"/>
      <c r="BY36" s="336"/>
      <c r="BZ36" s="336"/>
      <c r="CA36" s="336"/>
      <c r="CB36" s="336"/>
      <c r="CC36" s="336"/>
      <c r="CD36" s="336"/>
      <c r="CE36" s="336"/>
      <c r="CF36" s="336"/>
      <c r="CG36" s="336"/>
      <c r="CH36" s="336"/>
      <c r="CI36" s="336"/>
      <c r="CJ36" s="336"/>
      <c r="CK36" s="336"/>
      <c r="CL36" s="336"/>
      <c r="CM36" s="336"/>
      <c r="CN36" s="336"/>
      <c r="CO36" s="336"/>
      <c r="CP36" s="336"/>
      <c r="CQ36" s="336"/>
      <c r="CR36" s="336"/>
      <c r="CS36" s="336"/>
      <c r="CT36" s="336"/>
      <c r="CU36" s="336"/>
      <c r="CV36" s="336"/>
      <c r="CW36" s="336"/>
      <c r="CX36" s="336"/>
      <c r="CY36" s="336"/>
      <c r="CZ36" s="336"/>
      <c r="DA36" s="336"/>
      <c r="DB36" s="336"/>
      <c r="DC36" s="336"/>
      <c r="DD36" s="336"/>
      <c r="DE36" s="336"/>
      <c r="DF36" s="336"/>
      <c r="DG36" s="336"/>
      <c r="DH36" s="336"/>
      <c r="DI36" s="336"/>
    </row>
    <row r="37" spans="1:113" x14ac:dyDescent="0.2">
      <c r="A37" s="336">
        <f>'All data'!A37</f>
        <v>85</v>
      </c>
      <c r="B37" s="336" t="str">
        <f>'All data'!K37</f>
        <v>M</v>
      </c>
      <c r="C37" s="336" t="str">
        <f>'All data'!L37</f>
        <v>M</v>
      </c>
      <c r="D37" s="336" t="str">
        <f>'All data'!M37</f>
        <v>C228T</v>
      </c>
      <c r="E37" s="336" t="str">
        <f>'All data'!N37</f>
        <v>wt</v>
      </c>
      <c r="F37" s="336" t="str">
        <f>'All data'!O37</f>
        <v>wt</v>
      </c>
      <c r="H37" s="341" t="s">
        <v>1188</v>
      </c>
      <c r="I37" s="336" t="s">
        <v>1184</v>
      </c>
      <c r="J37" s="342" t="s">
        <v>1187</v>
      </c>
      <c r="K37" s="336" t="s">
        <v>1185</v>
      </c>
      <c r="L37" s="343">
        <v>42081</v>
      </c>
      <c r="N37" s="320">
        <v>6</v>
      </c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336"/>
      <c r="AU37" s="336"/>
      <c r="AV37" s="336"/>
      <c r="AW37" s="336"/>
      <c r="AX37" s="320">
        <v>6</v>
      </c>
      <c r="AY37" s="336"/>
      <c r="AZ37" s="336"/>
      <c r="BA37" s="336"/>
      <c r="BB37" s="336"/>
      <c r="BC37" s="336"/>
      <c r="BD37" s="336"/>
      <c r="BE37" s="336"/>
      <c r="BF37" s="336"/>
      <c r="BG37" s="336"/>
      <c r="BH37" s="336"/>
      <c r="BI37" s="336"/>
      <c r="BJ37" s="336"/>
      <c r="BK37" s="336"/>
      <c r="BL37" s="336"/>
      <c r="BM37" s="336"/>
      <c r="BN37" s="336"/>
      <c r="BO37" s="336"/>
      <c r="BP37" s="336"/>
      <c r="BQ37" s="336"/>
      <c r="BR37" s="336"/>
      <c r="BS37" s="336"/>
      <c r="BT37" s="336"/>
      <c r="BU37" s="336"/>
      <c r="BV37" s="336"/>
      <c r="BW37" s="336"/>
      <c r="BX37" s="336"/>
      <c r="BY37" s="336"/>
      <c r="BZ37" s="336"/>
      <c r="CA37" s="336"/>
      <c r="CB37" s="320">
        <v>6</v>
      </c>
      <c r="CC37" s="336"/>
      <c r="CD37" s="336"/>
      <c r="CE37" s="336"/>
      <c r="CF37" s="323">
        <v>9</v>
      </c>
      <c r="CG37" s="336"/>
      <c r="CH37" s="336"/>
      <c r="CI37" s="336"/>
      <c r="CJ37" s="336"/>
      <c r="CK37" s="344">
        <v>7</v>
      </c>
      <c r="CL37" s="336"/>
      <c r="CM37" s="336"/>
      <c r="CN37" s="336"/>
      <c r="CO37" s="336"/>
      <c r="CP37" s="336"/>
      <c r="CQ37" s="336"/>
      <c r="CR37" s="336"/>
      <c r="CS37" s="336"/>
      <c r="CT37" s="336"/>
      <c r="CU37" s="336"/>
      <c r="CV37" s="320">
        <v>6</v>
      </c>
      <c r="CW37" s="336"/>
      <c r="CX37" s="336"/>
      <c r="CY37" s="320">
        <v>6</v>
      </c>
      <c r="CZ37" s="336"/>
      <c r="DA37" s="336"/>
      <c r="DB37" s="336"/>
      <c r="DC37" s="336"/>
      <c r="DD37" s="336"/>
      <c r="DE37" s="336"/>
      <c r="DF37" s="345">
        <v>3</v>
      </c>
      <c r="DG37" s="336"/>
      <c r="DH37" s="336"/>
      <c r="DI37" s="336"/>
    </row>
    <row r="38" spans="1:113" x14ac:dyDescent="0.2">
      <c r="A38" s="336">
        <f>'All data'!A38</f>
        <v>91</v>
      </c>
      <c r="B38" s="336" t="str">
        <f>'All data'!K38</f>
        <v>U</v>
      </c>
      <c r="C38" s="336" t="str">
        <f>'All data'!L38</f>
        <v>Indeterminate</v>
      </c>
      <c r="D38" s="336" t="str">
        <f>'All data'!M38</f>
        <v>C228T</v>
      </c>
      <c r="E38" s="336" t="str">
        <f>'All data'!N38</f>
        <v>wt</v>
      </c>
      <c r="F38" s="336" t="str">
        <f>'All data'!O38</f>
        <v>wt</v>
      </c>
      <c r="H38" s="341" t="s">
        <v>1188</v>
      </c>
      <c r="I38" s="336" t="s">
        <v>1184</v>
      </c>
      <c r="J38" s="342" t="s">
        <v>1187</v>
      </c>
      <c r="K38" s="336" t="s">
        <v>1185</v>
      </c>
      <c r="L38" s="343">
        <v>42081</v>
      </c>
      <c r="N38" s="336"/>
      <c r="O38" s="320">
        <v>6</v>
      </c>
      <c r="P38" s="336"/>
      <c r="Q38" s="336"/>
      <c r="R38" s="336"/>
      <c r="S38" s="336"/>
      <c r="T38" s="336"/>
      <c r="U38" s="336"/>
      <c r="V38" s="336"/>
      <c r="W38" s="336"/>
      <c r="X38" s="336"/>
      <c r="Y38" s="44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320">
        <v>6</v>
      </c>
      <c r="AN38" s="336"/>
      <c r="AO38" s="336"/>
      <c r="AP38" s="336"/>
      <c r="AQ38" s="336"/>
      <c r="AR38" s="336"/>
      <c r="AS38" s="336"/>
      <c r="AT38" s="336"/>
      <c r="AU38" s="336"/>
      <c r="AV38" s="336"/>
      <c r="AW38" s="336"/>
      <c r="AX38" s="336"/>
      <c r="AY38" s="336"/>
      <c r="AZ38" s="336"/>
      <c r="BA38" s="336"/>
      <c r="BB38" s="336"/>
      <c r="BC38" s="336"/>
      <c r="BD38" s="336"/>
      <c r="BE38" s="336"/>
      <c r="BF38" s="336"/>
      <c r="BG38" s="336"/>
      <c r="BH38" s="336"/>
      <c r="BI38" s="336"/>
      <c r="BJ38" s="345">
        <v>3</v>
      </c>
      <c r="BK38" s="336"/>
      <c r="BL38" s="336"/>
      <c r="BM38" s="336"/>
      <c r="BN38" s="336"/>
      <c r="BO38" s="336"/>
      <c r="BP38" s="336"/>
      <c r="BQ38" s="336"/>
      <c r="BR38" s="336"/>
      <c r="BS38" s="336"/>
      <c r="BT38" s="336"/>
      <c r="BU38" s="336"/>
      <c r="BV38" s="336"/>
      <c r="BW38" s="336"/>
      <c r="BX38" s="336"/>
      <c r="BY38" s="336"/>
      <c r="BZ38" s="336"/>
      <c r="CA38" s="336"/>
      <c r="CB38" s="336"/>
      <c r="CC38" s="336"/>
      <c r="CD38" s="336"/>
      <c r="CE38" s="336"/>
      <c r="CF38" s="320">
        <v>6</v>
      </c>
      <c r="CG38" s="336"/>
      <c r="CH38" s="336"/>
      <c r="CI38" s="336"/>
      <c r="CJ38" s="336"/>
      <c r="CK38" s="336"/>
      <c r="CL38" s="336"/>
      <c r="CM38" s="336"/>
      <c r="CN38" s="336"/>
      <c r="CO38" s="336"/>
      <c r="CP38" s="336"/>
      <c r="CQ38" s="336"/>
      <c r="CR38" s="336"/>
      <c r="CS38" s="336"/>
      <c r="CT38" s="336"/>
      <c r="CU38" s="336"/>
      <c r="CV38" s="336"/>
      <c r="CW38" s="336"/>
      <c r="CX38" s="336"/>
      <c r="CY38" s="336"/>
      <c r="CZ38" s="336"/>
      <c r="DA38" s="336"/>
      <c r="DB38" s="320">
        <v>6</v>
      </c>
      <c r="DC38" s="336"/>
      <c r="DD38" s="336"/>
      <c r="DE38" s="336"/>
      <c r="DF38" s="336"/>
      <c r="DG38" s="336"/>
      <c r="DH38" s="336"/>
      <c r="DI38" s="336"/>
    </row>
    <row r="39" spans="1:113" x14ac:dyDescent="0.2">
      <c r="A39" s="336">
        <f>'All data'!A39</f>
        <v>102</v>
      </c>
      <c r="B39" s="336" t="str">
        <f>'All data'!K39</f>
        <v>M</v>
      </c>
      <c r="C39" s="336" t="str">
        <f>'All data'!L39</f>
        <v>M</v>
      </c>
      <c r="D39" s="336" t="str">
        <f>'All data'!M39</f>
        <v>C228T</v>
      </c>
      <c r="E39" s="336" t="str">
        <f>'All data'!N39</f>
        <v>wt</v>
      </c>
      <c r="F39" s="336" t="str">
        <f>'All data'!O39</f>
        <v>wt</v>
      </c>
      <c r="H39" s="341" t="s">
        <v>1485</v>
      </c>
      <c r="I39" s="336" t="s">
        <v>1184</v>
      </c>
      <c r="J39" s="342" t="s">
        <v>1187</v>
      </c>
      <c r="K39" s="336" t="s">
        <v>1186</v>
      </c>
      <c r="L39" s="343">
        <v>42081</v>
      </c>
      <c r="N39" s="336"/>
      <c r="O39" s="336"/>
      <c r="P39" s="336"/>
      <c r="Q39" s="336"/>
      <c r="R39" s="336"/>
      <c r="S39" s="336"/>
      <c r="T39" s="336"/>
      <c r="U39" s="320">
        <v>6</v>
      </c>
      <c r="V39" s="336"/>
      <c r="W39" s="336"/>
      <c r="X39" s="336"/>
      <c r="Y39" s="320">
        <v>6</v>
      </c>
      <c r="Z39" s="336"/>
      <c r="AA39" s="336"/>
      <c r="AB39" s="336"/>
      <c r="AC39" s="336"/>
      <c r="AD39" s="336"/>
      <c r="AE39" s="320">
        <v>6</v>
      </c>
      <c r="AF39" s="336"/>
      <c r="AG39" s="336"/>
      <c r="AH39" s="336"/>
      <c r="AI39" s="320">
        <v>6</v>
      </c>
      <c r="AJ39" s="336"/>
      <c r="AK39" s="336"/>
      <c r="AL39" s="322">
        <v>2</v>
      </c>
      <c r="AM39" s="336"/>
      <c r="AN39" s="336"/>
      <c r="AO39" s="336"/>
      <c r="AP39" s="320">
        <v>6</v>
      </c>
      <c r="AQ39" s="320">
        <v>6</v>
      </c>
      <c r="AR39" s="336"/>
      <c r="AS39" s="320">
        <v>6</v>
      </c>
      <c r="AT39" s="336"/>
      <c r="AU39" s="336"/>
      <c r="AV39" s="336"/>
      <c r="AW39" s="336"/>
      <c r="AX39" s="320">
        <v>6</v>
      </c>
      <c r="AY39" s="336"/>
      <c r="AZ39" s="336"/>
      <c r="BA39" s="336"/>
      <c r="BB39" s="336"/>
      <c r="BC39" s="336"/>
      <c r="BD39" s="336"/>
      <c r="BE39" s="336"/>
      <c r="BF39" s="320">
        <v>6</v>
      </c>
      <c r="BG39" s="320">
        <v>6</v>
      </c>
      <c r="BH39" s="336"/>
      <c r="BI39" s="336"/>
      <c r="BJ39" s="320">
        <v>6</v>
      </c>
      <c r="BK39" s="336"/>
      <c r="BL39" s="336"/>
      <c r="BM39" s="336"/>
      <c r="BN39" s="345">
        <v>3</v>
      </c>
      <c r="BO39" s="336"/>
      <c r="BP39" s="336"/>
      <c r="BQ39" s="336"/>
      <c r="BR39" s="336"/>
      <c r="BS39" s="320">
        <v>6</v>
      </c>
      <c r="BT39" s="336"/>
      <c r="BU39" s="336"/>
      <c r="BV39" s="336"/>
      <c r="BW39" s="320">
        <v>6</v>
      </c>
      <c r="BX39" s="336"/>
      <c r="BY39" s="336"/>
      <c r="BZ39" s="336"/>
      <c r="CA39" s="346">
        <v>1</v>
      </c>
      <c r="CB39" s="336"/>
      <c r="CC39" s="320">
        <v>6</v>
      </c>
      <c r="CD39" s="336"/>
      <c r="CE39" s="336"/>
      <c r="CF39" s="336"/>
      <c r="CG39" s="320">
        <v>6</v>
      </c>
      <c r="CH39" s="336"/>
      <c r="CI39" s="336"/>
      <c r="CJ39" s="336"/>
      <c r="CK39" s="320">
        <v>6</v>
      </c>
      <c r="CL39" s="336"/>
      <c r="CM39" s="320">
        <v>6</v>
      </c>
      <c r="CN39" s="336"/>
      <c r="CO39" s="336"/>
      <c r="CP39" s="336"/>
      <c r="CQ39" s="336"/>
      <c r="CR39" s="336"/>
      <c r="CS39" s="336"/>
      <c r="CT39" s="320">
        <v>6</v>
      </c>
      <c r="CU39" s="336"/>
      <c r="CV39" s="336"/>
      <c r="CW39" s="336"/>
      <c r="CX39" s="336"/>
      <c r="CY39" s="336"/>
      <c r="CZ39" s="320">
        <v>6</v>
      </c>
      <c r="DA39" s="336"/>
      <c r="DB39" s="336"/>
      <c r="DC39" s="336"/>
      <c r="DD39" s="336"/>
      <c r="DE39" s="336"/>
      <c r="DF39" s="336"/>
      <c r="DG39" s="336"/>
      <c r="DH39" s="336"/>
      <c r="DI39" s="336"/>
    </row>
    <row r="40" spans="1:113" x14ac:dyDescent="0.2">
      <c r="A40" s="336">
        <f>'All data'!A40</f>
        <v>108</v>
      </c>
      <c r="B40" s="336" t="str">
        <f>'All data'!K40</f>
        <v>U</v>
      </c>
      <c r="C40" s="336" t="str">
        <f>'All data'!L40</f>
        <v>U</v>
      </c>
      <c r="D40" s="336" t="str">
        <f>'All data'!M40</f>
        <v>C250T</v>
      </c>
      <c r="E40" s="336" t="str">
        <f>'All data'!N40</f>
        <v>wt</v>
      </c>
      <c r="F40" s="336" t="str">
        <f>'All data'!O40</f>
        <v>wt</v>
      </c>
      <c r="H40" s="341" t="s">
        <v>1188</v>
      </c>
      <c r="I40" s="336" t="s">
        <v>1184</v>
      </c>
      <c r="J40" s="342" t="s">
        <v>1187</v>
      </c>
      <c r="K40" s="336" t="s">
        <v>1186</v>
      </c>
      <c r="L40" s="343">
        <v>42081</v>
      </c>
      <c r="N40" s="336"/>
      <c r="O40" s="336"/>
      <c r="P40" s="336"/>
      <c r="Q40" s="336"/>
      <c r="R40" s="345">
        <v>3</v>
      </c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6"/>
      <c r="AU40" s="336"/>
      <c r="AV40" s="336"/>
      <c r="AW40" s="336"/>
      <c r="AX40" s="320">
        <v>6</v>
      </c>
      <c r="AY40" s="336"/>
      <c r="AZ40" s="336"/>
      <c r="BA40" s="336"/>
      <c r="BB40" s="336"/>
      <c r="BC40" s="336"/>
      <c r="BD40" s="336"/>
      <c r="BE40" s="336"/>
      <c r="BF40" s="336"/>
      <c r="BG40" s="336"/>
      <c r="BH40" s="336"/>
      <c r="BI40" s="336"/>
      <c r="BJ40" s="336"/>
      <c r="BK40" s="336"/>
      <c r="BL40" s="336"/>
      <c r="BM40" s="336"/>
      <c r="BN40" s="336"/>
      <c r="BO40" s="336"/>
      <c r="BP40" s="336"/>
      <c r="BQ40" s="336"/>
      <c r="BR40" s="336"/>
      <c r="BS40" s="336"/>
      <c r="BT40" s="336"/>
      <c r="BU40" s="336"/>
      <c r="BV40" s="336"/>
      <c r="BW40" s="336"/>
      <c r="BX40" s="336"/>
      <c r="BY40" s="336"/>
      <c r="BZ40" s="336"/>
      <c r="CA40" s="336"/>
      <c r="CB40" s="320">
        <v>6</v>
      </c>
      <c r="CC40" s="336"/>
      <c r="CD40" s="336"/>
      <c r="CE40" s="336"/>
      <c r="CF40" s="336"/>
      <c r="CG40" s="336"/>
      <c r="CH40" s="336"/>
      <c r="CI40" s="336"/>
      <c r="CJ40" s="336"/>
      <c r="CK40" s="336"/>
      <c r="CL40" s="336"/>
      <c r="CM40" s="336"/>
      <c r="CN40" s="336"/>
      <c r="CO40" s="336"/>
      <c r="CP40" s="336"/>
      <c r="CQ40" s="336"/>
      <c r="CR40" s="336"/>
      <c r="CS40" s="336"/>
      <c r="CT40" s="336"/>
      <c r="CU40" s="336"/>
      <c r="CV40" s="336"/>
      <c r="CW40" s="336"/>
      <c r="CX40" s="336"/>
      <c r="CY40" s="336"/>
      <c r="CZ40" s="336"/>
      <c r="DA40" s="336"/>
      <c r="DB40" s="336"/>
      <c r="DC40" s="336"/>
      <c r="DD40" s="336"/>
      <c r="DE40" s="336"/>
      <c r="DF40" s="336"/>
      <c r="DG40" s="336"/>
      <c r="DH40" s="336"/>
      <c r="DI40" s="336"/>
    </row>
    <row r="41" spans="1:113" x14ac:dyDescent="0.2">
      <c r="A41" s="336">
        <f>'All data'!A41</f>
        <v>110</v>
      </c>
      <c r="B41" s="336" t="str">
        <f>'All data'!K41</f>
        <v>U</v>
      </c>
      <c r="C41" s="336" t="str">
        <f>'All data'!L41</f>
        <v>U</v>
      </c>
      <c r="D41" s="336" t="str">
        <f>'All data'!M41</f>
        <v>C250T</v>
      </c>
      <c r="E41" s="336" t="str">
        <f>'All data'!N41</f>
        <v>wt</v>
      </c>
      <c r="F41" s="336" t="str">
        <f>'All data'!O41</f>
        <v>wt</v>
      </c>
      <c r="H41" s="341" t="s">
        <v>1188</v>
      </c>
      <c r="I41" s="336" t="s">
        <v>1184</v>
      </c>
      <c r="J41" s="342" t="s">
        <v>1187</v>
      </c>
      <c r="K41" s="336" t="s">
        <v>1186</v>
      </c>
      <c r="L41" s="343">
        <v>42081</v>
      </c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6"/>
      <c r="AU41" s="336"/>
      <c r="AV41" s="336"/>
      <c r="AW41" s="336"/>
      <c r="AX41" s="320">
        <v>6</v>
      </c>
      <c r="AY41" s="336"/>
      <c r="AZ41" s="336"/>
      <c r="BA41" s="346">
        <v>1</v>
      </c>
      <c r="BB41" s="336"/>
      <c r="BC41" s="336"/>
      <c r="BD41" s="336"/>
      <c r="BE41" s="336"/>
      <c r="BF41" s="336"/>
      <c r="BG41" s="336"/>
      <c r="BH41" s="336"/>
      <c r="BI41" s="336"/>
      <c r="BJ41" s="336"/>
      <c r="BK41" s="336"/>
      <c r="BL41" s="336"/>
      <c r="BM41" s="336"/>
      <c r="BN41" s="336"/>
      <c r="BO41" s="336"/>
      <c r="BP41" s="336"/>
      <c r="BQ41" s="336"/>
      <c r="BR41" s="336"/>
      <c r="BS41" s="336"/>
      <c r="BT41" s="336"/>
      <c r="BU41" s="336"/>
      <c r="BV41" s="336"/>
      <c r="BW41" s="336"/>
      <c r="BX41" s="336"/>
      <c r="BY41" s="336"/>
      <c r="BZ41" s="336"/>
      <c r="CA41" s="336"/>
      <c r="CB41" s="336"/>
      <c r="CC41" s="336"/>
      <c r="CD41" s="336"/>
      <c r="CE41" s="336"/>
      <c r="CF41" s="344">
        <v>7</v>
      </c>
      <c r="CG41" s="336"/>
      <c r="CH41" s="336"/>
      <c r="CI41" s="336"/>
      <c r="CJ41" s="336"/>
      <c r="CK41" s="336"/>
      <c r="CL41" s="336"/>
      <c r="CM41" s="336"/>
      <c r="CN41" s="336"/>
      <c r="CO41" s="336"/>
      <c r="CP41" s="336"/>
      <c r="CQ41" s="336"/>
      <c r="CR41" s="336"/>
      <c r="CS41" s="336"/>
      <c r="CT41" s="336"/>
      <c r="CU41" s="336"/>
      <c r="CV41" s="336"/>
      <c r="CW41" s="336"/>
      <c r="CX41" s="336"/>
      <c r="CY41" s="336"/>
      <c r="CZ41" s="336"/>
      <c r="DA41" s="336"/>
      <c r="DB41" s="336"/>
      <c r="DC41" s="336"/>
      <c r="DD41" s="336"/>
      <c r="DE41" s="336"/>
      <c r="DF41" s="336"/>
      <c r="DG41" s="336"/>
      <c r="DH41" s="336"/>
      <c r="DI41" s="336"/>
    </row>
    <row r="42" spans="1:113" x14ac:dyDescent="0.2">
      <c r="A42" s="336">
        <f>'All data'!A42</f>
        <v>114</v>
      </c>
      <c r="B42" s="336" t="str">
        <f>'All data'!K42</f>
        <v>M</v>
      </c>
      <c r="C42" s="336" t="str">
        <f>'All data'!L42</f>
        <v>M</v>
      </c>
      <c r="D42" s="336" t="str">
        <f>'All data'!M42</f>
        <v>C228T</v>
      </c>
      <c r="E42" s="336" t="str">
        <f>'All data'!N42</f>
        <v>wt</v>
      </c>
      <c r="F42" s="336" t="str">
        <f>'All data'!O42</f>
        <v>wt</v>
      </c>
      <c r="H42" s="341" t="s">
        <v>1188</v>
      </c>
      <c r="I42" s="336" t="s">
        <v>1184</v>
      </c>
      <c r="J42" s="342" t="s">
        <v>1187</v>
      </c>
      <c r="K42" s="336" t="s">
        <v>1185</v>
      </c>
      <c r="L42" s="343">
        <v>42081</v>
      </c>
      <c r="N42" s="336"/>
      <c r="O42" s="336"/>
      <c r="P42" s="336"/>
      <c r="Q42" s="320">
        <v>6</v>
      </c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20">
        <v>6</v>
      </c>
      <c r="AH42" s="320">
        <v>6</v>
      </c>
      <c r="AI42" s="336"/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6"/>
      <c r="AU42" s="336"/>
      <c r="AV42" s="336"/>
      <c r="AW42" s="336"/>
      <c r="AX42" s="336"/>
      <c r="AY42" s="336"/>
      <c r="AZ42" s="336"/>
      <c r="BA42" s="336"/>
      <c r="BB42" s="336"/>
      <c r="BC42" s="336"/>
      <c r="BD42" s="336"/>
      <c r="BE42" s="336"/>
      <c r="BF42" s="336"/>
      <c r="BG42" s="336"/>
      <c r="BH42" s="336"/>
      <c r="BI42" s="336"/>
      <c r="BJ42" s="336"/>
      <c r="BK42" s="336"/>
      <c r="BL42" s="336"/>
      <c r="BM42" s="336"/>
      <c r="BN42" s="336"/>
      <c r="BO42" s="336"/>
      <c r="BP42" s="336"/>
      <c r="BQ42" s="336"/>
      <c r="BR42" s="320">
        <v>6</v>
      </c>
      <c r="BS42" s="336"/>
      <c r="BT42" s="336"/>
      <c r="BU42" s="336"/>
      <c r="BV42" s="336"/>
      <c r="BW42" s="336"/>
      <c r="BX42" s="336"/>
      <c r="BY42" s="336"/>
      <c r="BZ42" s="336"/>
      <c r="CA42" s="320">
        <v>6</v>
      </c>
      <c r="CB42" s="336"/>
      <c r="CC42" s="336"/>
      <c r="CD42" s="336"/>
      <c r="CE42" s="336"/>
      <c r="CF42" s="336"/>
      <c r="CG42" s="336"/>
      <c r="CH42" s="336"/>
      <c r="CI42" s="336"/>
      <c r="CJ42" s="336"/>
      <c r="CK42" s="336"/>
      <c r="CL42" s="336"/>
      <c r="CM42" s="336"/>
      <c r="CN42" s="336"/>
      <c r="CO42" s="336"/>
      <c r="CP42" s="336"/>
      <c r="CQ42" s="336"/>
      <c r="CR42" s="336"/>
      <c r="CS42" s="336"/>
      <c r="CT42" s="336"/>
      <c r="CU42" s="336"/>
      <c r="CV42" s="336"/>
      <c r="CW42" s="336"/>
      <c r="CX42" s="336"/>
      <c r="CY42" s="336"/>
      <c r="CZ42" s="336"/>
      <c r="DA42" s="336"/>
      <c r="DB42" s="320">
        <v>6</v>
      </c>
      <c r="DC42" s="346">
        <v>1</v>
      </c>
      <c r="DD42" s="336"/>
      <c r="DE42" s="336"/>
      <c r="DF42" s="336"/>
      <c r="DG42" s="336"/>
      <c r="DH42" s="320">
        <v>6</v>
      </c>
      <c r="DI42" s="336"/>
    </row>
    <row r="43" spans="1:113" x14ac:dyDescent="0.2">
      <c r="A43" s="336">
        <f>'All data'!A43</f>
        <v>115</v>
      </c>
      <c r="B43" s="336" t="str">
        <f>'All data'!K43</f>
        <v>U</v>
      </c>
      <c r="C43" s="336" t="str">
        <f>'All data'!L43</f>
        <v>M</v>
      </c>
      <c r="D43" s="336" t="str">
        <f>'All data'!M43</f>
        <v>C228T</v>
      </c>
      <c r="E43" s="336" t="str">
        <f>'All data'!N43</f>
        <v>wt</v>
      </c>
      <c r="F43" s="336" t="str">
        <f>'All data'!O43</f>
        <v>wt</v>
      </c>
      <c r="H43" s="341" t="s">
        <v>1297</v>
      </c>
      <c r="I43" s="336" t="s">
        <v>1296</v>
      </c>
      <c r="J43" s="342" t="s">
        <v>1187</v>
      </c>
      <c r="K43" s="336" t="s">
        <v>1186</v>
      </c>
      <c r="L43" s="343">
        <v>43118</v>
      </c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20">
        <v>6</v>
      </c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36"/>
      <c r="AL43" s="336"/>
      <c r="AM43" s="336"/>
      <c r="AN43" s="336"/>
      <c r="AO43" s="336"/>
      <c r="AP43" s="336"/>
      <c r="AQ43" s="336"/>
      <c r="AR43" s="336"/>
      <c r="AS43" s="336"/>
      <c r="AT43" s="336"/>
      <c r="AU43" s="336"/>
      <c r="AV43" s="336"/>
      <c r="AW43" s="336"/>
      <c r="AX43" s="320">
        <v>6</v>
      </c>
      <c r="AY43" s="336"/>
      <c r="AZ43" s="336"/>
      <c r="BA43" s="336"/>
      <c r="BB43" s="336"/>
      <c r="BC43" s="336"/>
      <c r="BD43" s="336"/>
      <c r="BE43" s="336"/>
      <c r="BF43" s="336"/>
      <c r="BG43" s="336"/>
      <c r="BH43" s="336"/>
      <c r="BI43" s="336"/>
      <c r="BJ43" s="336"/>
      <c r="BK43" s="336"/>
      <c r="BL43" s="336"/>
      <c r="BM43" s="336"/>
      <c r="BN43" s="336"/>
      <c r="BO43" s="344">
        <v>7</v>
      </c>
      <c r="BP43" s="336"/>
      <c r="BQ43" s="336"/>
      <c r="BR43" s="336"/>
      <c r="BS43" s="336"/>
      <c r="BT43" s="336"/>
      <c r="BU43" s="336"/>
      <c r="BV43" s="336"/>
      <c r="BW43" s="320">
        <v>6</v>
      </c>
      <c r="BX43" s="336"/>
      <c r="BY43" s="336"/>
      <c r="BZ43" s="336"/>
      <c r="CA43" s="336"/>
      <c r="CB43" s="336"/>
      <c r="CC43" s="336"/>
      <c r="CD43" s="336"/>
      <c r="CE43" s="336"/>
      <c r="CF43" s="336"/>
      <c r="CG43" s="336"/>
      <c r="CH43" s="336"/>
      <c r="CI43" s="336"/>
      <c r="CJ43" s="336"/>
      <c r="CK43" s="336"/>
      <c r="CL43" s="336"/>
      <c r="CM43" s="336"/>
      <c r="CN43" s="336"/>
      <c r="CO43" s="336"/>
      <c r="CP43" s="336"/>
      <c r="CQ43" s="336"/>
      <c r="CR43" s="336"/>
      <c r="CS43" s="336"/>
      <c r="CT43" s="336"/>
      <c r="CU43" s="336"/>
      <c r="CV43" s="336"/>
      <c r="CW43" s="336"/>
      <c r="CX43" s="320">
        <v>6</v>
      </c>
      <c r="CY43" s="336"/>
      <c r="CZ43" s="336"/>
      <c r="DA43" s="336"/>
      <c r="DB43" s="336"/>
      <c r="DC43" s="336"/>
      <c r="DD43" s="336"/>
      <c r="DE43" s="336"/>
      <c r="DF43" s="336"/>
      <c r="DG43" s="336"/>
      <c r="DH43" s="336"/>
      <c r="DI43" s="336"/>
    </row>
    <row r="44" spans="1:113" x14ac:dyDescent="0.2">
      <c r="A44" s="336">
        <f>'All data'!A44</f>
        <v>116</v>
      </c>
      <c r="B44" s="336" t="str">
        <f>'All data'!K44</f>
        <v>M</v>
      </c>
      <c r="C44" s="336" t="str">
        <f>'All data'!L44</f>
        <v>M</v>
      </c>
      <c r="D44" s="336" t="str">
        <f>'All data'!M44</f>
        <v>C228T</v>
      </c>
      <c r="E44" s="336" t="str">
        <f>'All data'!N44</f>
        <v>wt</v>
      </c>
      <c r="F44" s="336" t="str">
        <f>'All data'!O44</f>
        <v>wt</v>
      </c>
      <c r="H44" s="341" t="s">
        <v>1485</v>
      </c>
      <c r="I44" s="336" t="s">
        <v>1184</v>
      </c>
      <c r="J44" s="342" t="s">
        <v>1187</v>
      </c>
      <c r="K44" s="336" t="s">
        <v>1186</v>
      </c>
      <c r="L44" s="343">
        <v>42081</v>
      </c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6"/>
      <c r="AD44" s="336"/>
      <c r="AE44" s="336"/>
      <c r="AF44" s="336"/>
      <c r="AG44" s="336"/>
      <c r="AH44" s="336"/>
      <c r="AI44" s="336"/>
      <c r="AJ44" s="336"/>
      <c r="AK44" s="336"/>
      <c r="AL44" s="336"/>
      <c r="AM44" s="336"/>
      <c r="AN44" s="336"/>
      <c r="AO44" s="336"/>
      <c r="AP44" s="336"/>
      <c r="AQ44" s="336"/>
      <c r="AR44" s="336"/>
      <c r="AS44" s="336"/>
      <c r="AT44" s="336"/>
      <c r="AU44" s="336"/>
      <c r="AV44" s="336"/>
      <c r="AW44" s="336"/>
      <c r="AX44" s="336"/>
      <c r="AY44" s="336"/>
      <c r="AZ44" s="336"/>
      <c r="BA44" s="336"/>
      <c r="BB44" s="336"/>
      <c r="BC44" s="336"/>
      <c r="BD44" s="336"/>
      <c r="BE44" s="336"/>
      <c r="BF44" s="336"/>
      <c r="BG44" s="336"/>
      <c r="BH44" s="336"/>
      <c r="BI44" s="336"/>
      <c r="BJ44" s="336"/>
      <c r="BK44" s="336"/>
      <c r="BL44" s="336"/>
      <c r="BM44" s="336"/>
      <c r="BN44" s="336"/>
      <c r="BO44" s="336"/>
      <c r="BP44" s="336"/>
      <c r="BQ44" s="336"/>
      <c r="BR44" s="336"/>
      <c r="BS44" s="336"/>
      <c r="BT44" s="336"/>
      <c r="BU44" s="336"/>
      <c r="BV44" s="336"/>
      <c r="BW44" s="336"/>
      <c r="BX44" s="336"/>
      <c r="BY44" s="336"/>
      <c r="BZ44" s="336"/>
      <c r="CA44" s="336"/>
      <c r="CB44" s="345">
        <v>3</v>
      </c>
      <c r="CC44" s="336"/>
      <c r="CD44" s="336"/>
      <c r="CE44" s="336"/>
      <c r="CF44" s="336"/>
      <c r="CG44" s="336"/>
      <c r="CH44" s="336"/>
      <c r="CI44" s="336"/>
      <c r="CJ44" s="336"/>
      <c r="CK44" s="336"/>
      <c r="CL44" s="336"/>
      <c r="CM44" s="336"/>
      <c r="CN44" s="336"/>
      <c r="CO44" s="336"/>
      <c r="CP44" s="320">
        <v>6</v>
      </c>
      <c r="CQ44" s="336"/>
      <c r="CR44" s="336"/>
      <c r="CS44" s="336"/>
      <c r="CT44" s="336"/>
      <c r="CU44" s="336"/>
      <c r="CV44" s="336"/>
      <c r="CW44" s="336"/>
      <c r="CX44" s="336"/>
      <c r="CY44" s="320">
        <v>6</v>
      </c>
      <c r="CZ44" s="336"/>
      <c r="DA44" s="336"/>
      <c r="DB44" s="336"/>
      <c r="DC44" s="336"/>
      <c r="DD44" s="336"/>
      <c r="DE44" s="336"/>
      <c r="DF44" s="336"/>
      <c r="DG44" s="336"/>
      <c r="DH44" s="336"/>
      <c r="DI44" s="336"/>
    </row>
    <row r="45" spans="1:113" x14ac:dyDescent="0.2">
      <c r="A45" s="336">
        <f>'All data'!A45</f>
        <v>117</v>
      </c>
      <c r="B45" s="336" t="str">
        <f>'All data'!K45</f>
        <v>M</v>
      </c>
      <c r="C45" s="336" t="str">
        <f>'All data'!L45</f>
        <v>M</v>
      </c>
      <c r="D45" s="336" t="str">
        <f>'All data'!M45</f>
        <v>C228T</v>
      </c>
      <c r="E45" s="336" t="str">
        <f>'All data'!N45</f>
        <v>wt</v>
      </c>
      <c r="F45" s="336" t="str">
        <f>'All data'!O45</f>
        <v>wt</v>
      </c>
      <c r="H45" s="341" t="s">
        <v>1297</v>
      </c>
      <c r="I45" s="336" t="s">
        <v>1296</v>
      </c>
      <c r="J45" s="342" t="s">
        <v>1187</v>
      </c>
      <c r="K45" s="336" t="s">
        <v>1186</v>
      </c>
      <c r="L45" s="343">
        <v>43118</v>
      </c>
      <c r="N45" s="336"/>
      <c r="O45" s="336"/>
      <c r="P45" s="336"/>
      <c r="Q45" s="320">
        <v>6</v>
      </c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20">
        <v>6</v>
      </c>
      <c r="AI45" s="336"/>
      <c r="AJ45" s="336"/>
      <c r="AK45" s="336"/>
      <c r="AL45" s="336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336"/>
      <c r="AX45" s="336"/>
      <c r="AY45" s="336"/>
      <c r="AZ45" s="336"/>
      <c r="BA45" s="336"/>
      <c r="BB45" s="336"/>
      <c r="BC45" s="336"/>
      <c r="BD45" s="336"/>
      <c r="BE45" s="336"/>
      <c r="BF45" s="336"/>
      <c r="BG45" s="336"/>
      <c r="BH45" s="336"/>
      <c r="BI45" s="336"/>
      <c r="BJ45" s="336"/>
      <c r="BK45" s="336"/>
      <c r="BL45" s="336"/>
      <c r="BM45" s="336"/>
      <c r="BN45" s="336"/>
      <c r="BO45" s="336"/>
      <c r="BP45" s="336"/>
      <c r="BQ45" s="336"/>
      <c r="BR45" s="336"/>
      <c r="BS45" s="336"/>
      <c r="BT45" s="336"/>
      <c r="BU45" s="336"/>
      <c r="BV45" s="336"/>
      <c r="BW45" s="320">
        <v>6</v>
      </c>
      <c r="BX45" s="336"/>
      <c r="BY45" s="336"/>
      <c r="BZ45" s="336"/>
      <c r="CA45" s="336"/>
      <c r="CB45" s="336"/>
      <c r="CC45" s="336"/>
      <c r="CD45" s="336"/>
      <c r="CE45" s="336"/>
      <c r="CF45" s="336"/>
      <c r="CG45" s="336"/>
      <c r="CH45" s="336"/>
      <c r="CI45" s="336"/>
      <c r="CJ45" s="336"/>
      <c r="CK45" s="336"/>
      <c r="CL45" s="336"/>
      <c r="CM45" s="336"/>
      <c r="CN45" s="336"/>
      <c r="CO45" s="336"/>
      <c r="CP45" s="336"/>
      <c r="CQ45" s="336"/>
      <c r="CR45" s="336"/>
      <c r="CS45" s="336"/>
      <c r="CT45" s="336"/>
      <c r="CU45" s="336"/>
      <c r="CV45" s="336"/>
      <c r="CW45" s="336"/>
      <c r="CX45" s="336"/>
      <c r="CY45" s="320">
        <v>6</v>
      </c>
      <c r="CZ45" s="336"/>
      <c r="DA45" s="336"/>
      <c r="DB45" s="336"/>
      <c r="DC45" s="336"/>
      <c r="DD45" s="336"/>
      <c r="DE45" s="336"/>
      <c r="DF45" s="336"/>
      <c r="DG45" s="336"/>
      <c r="DH45" s="336"/>
      <c r="DI45" s="336"/>
    </row>
    <row r="46" spans="1:113" x14ac:dyDescent="0.2">
      <c r="A46" s="336">
        <f>'All data'!A46</f>
        <v>118</v>
      </c>
      <c r="B46" s="336" t="str">
        <f>'All data'!K46</f>
        <v>U</v>
      </c>
      <c r="C46" s="336" t="str">
        <f>'All data'!L46</f>
        <v>M</v>
      </c>
      <c r="D46" s="336" t="str">
        <f>'All data'!M46</f>
        <v>wt</v>
      </c>
      <c r="E46" s="336" t="str">
        <f>'All data'!N46</f>
        <v>wt</v>
      </c>
      <c r="F46" s="336" t="str">
        <f>'All data'!O46</f>
        <v>wt</v>
      </c>
      <c r="H46" s="341" t="s">
        <v>1485</v>
      </c>
      <c r="I46" s="336" t="s">
        <v>1184</v>
      </c>
      <c r="J46" s="342" t="s">
        <v>1187</v>
      </c>
      <c r="K46" s="336" t="s">
        <v>1186</v>
      </c>
      <c r="L46" s="343">
        <v>42081</v>
      </c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6"/>
      <c r="AE46" s="336"/>
      <c r="AF46" s="336"/>
      <c r="AG46" s="336"/>
      <c r="AH46" s="336"/>
      <c r="AI46" s="336"/>
      <c r="AJ46" s="336"/>
      <c r="AK46" s="336"/>
      <c r="AL46" s="336"/>
      <c r="AM46" s="320">
        <v>6</v>
      </c>
      <c r="AN46" s="336"/>
      <c r="AO46" s="336"/>
      <c r="AP46" s="336"/>
      <c r="AQ46" s="336"/>
      <c r="AR46" s="336"/>
      <c r="AS46" s="336"/>
      <c r="AT46" s="336"/>
      <c r="AU46" s="336"/>
      <c r="AV46" s="336"/>
      <c r="AW46" s="336"/>
      <c r="AX46" s="320">
        <v>6</v>
      </c>
      <c r="AY46" s="336"/>
      <c r="AZ46" s="336"/>
      <c r="BA46" s="336"/>
      <c r="BB46" s="336"/>
      <c r="BC46" s="336"/>
      <c r="BD46" s="336"/>
      <c r="BE46" s="336"/>
      <c r="BF46" s="336"/>
      <c r="BG46" s="336"/>
      <c r="BH46" s="336"/>
      <c r="BI46" s="336"/>
      <c r="BJ46" s="336"/>
      <c r="BK46" s="336"/>
      <c r="BL46" s="336"/>
      <c r="BM46" s="336"/>
      <c r="BN46" s="336"/>
      <c r="BO46" s="336"/>
      <c r="BP46" s="336"/>
      <c r="BQ46" s="336"/>
      <c r="BR46" s="336"/>
      <c r="BS46" s="336"/>
      <c r="BT46" s="336"/>
      <c r="BU46" s="336"/>
      <c r="BV46" s="336"/>
      <c r="BW46" s="336"/>
      <c r="BX46" s="336"/>
      <c r="BY46" s="336"/>
      <c r="BZ46" s="336"/>
      <c r="CA46" s="336"/>
      <c r="CB46" s="336"/>
      <c r="CC46" s="336"/>
      <c r="CD46" s="336"/>
      <c r="CE46" s="336"/>
      <c r="CF46" s="336"/>
      <c r="CG46" s="336"/>
      <c r="CH46" s="336"/>
      <c r="CI46" s="346">
        <v>1</v>
      </c>
      <c r="CJ46" s="336"/>
      <c r="CK46" s="336"/>
      <c r="CL46" s="336"/>
      <c r="CM46" s="336"/>
      <c r="CN46" s="336"/>
      <c r="CO46" s="336"/>
      <c r="CP46" s="336"/>
      <c r="CQ46" s="336"/>
      <c r="CR46" s="336"/>
      <c r="CS46" s="336"/>
      <c r="CT46" s="336"/>
      <c r="CU46" s="336"/>
      <c r="CV46" s="336"/>
      <c r="CW46" s="336"/>
      <c r="CX46" s="336"/>
      <c r="CY46" s="336"/>
      <c r="CZ46" s="336"/>
      <c r="DA46" s="336"/>
      <c r="DB46" s="336"/>
      <c r="DC46" s="336"/>
      <c r="DD46" s="336"/>
      <c r="DE46" s="336"/>
      <c r="DF46" s="336"/>
      <c r="DG46" s="336"/>
      <c r="DH46" s="336"/>
      <c r="DI46" s="336"/>
    </row>
    <row r="47" spans="1:113" x14ac:dyDescent="0.2">
      <c r="A47" s="336">
        <f>'All data'!A47</f>
        <v>120</v>
      </c>
      <c r="B47" s="336" t="str">
        <f>'All data'!K47</f>
        <v>U</v>
      </c>
      <c r="C47" s="336" t="str">
        <f>'All data'!L47</f>
        <v>U</v>
      </c>
      <c r="D47" s="336" t="str">
        <f>'All data'!M47</f>
        <v>C228T</v>
      </c>
      <c r="E47" s="336" t="str">
        <f>'All data'!N47</f>
        <v>wt</v>
      </c>
      <c r="F47" s="336" t="str">
        <f>'All data'!O47</f>
        <v>wt</v>
      </c>
      <c r="H47" s="341" t="s">
        <v>1297</v>
      </c>
      <c r="I47" s="336" t="s">
        <v>1296</v>
      </c>
      <c r="J47" s="342" t="s">
        <v>1187</v>
      </c>
      <c r="K47" s="336" t="s">
        <v>1186</v>
      </c>
      <c r="L47" s="343">
        <v>43271</v>
      </c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  <c r="AJ47" s="336"/>
      <c r="AK47" s="336"/>
      <c r="AL47" s="336"/>
      <c r="AM47" s="336"/>
      <c r="AN47" s="336"/>
      <c r="AO47" s="336"/>
      <c r="AP47" s="336"/>
      <c r="AQ47" s="336"/>
      <c r="AR47" s="336"/>
      <c r="AS47" s="336"/>
      <c r="AT47" s="336"/>
      <c r="AU47" s="336"/>
      <c r="AV47" s="336"/>
      <c r="AW47" s="336"/>
      <c r="AX47" s="336"/>
      <c r="AY47" s="336"/>
      <c r="AZ47" s="336"/>
      <c r="BA47" s="336"/>
      <c r="BB47" s="336"/>
      <c r="BC47" s="336"/>
      <c r="BD47" s="336"/>
      <c r="BE47" s="336"/>
      <c r="BF47" s="336"/>
      <c r="BG47" s="336"/>
      <c r="BH47" s="336"/>
      <c r="BI47" s="336"/>
      <c r="BJ47" s="336"/>
      <c r="BK47" s="336"/>
      <c r="BL47" s="336"/>
      <c r="BM47" s="336"/>
      <c r="BN47" s="336"/>
      <c r="BO47" s="336"/>
      <c r="BP47" s="336"/>
      <c r="BQ47" s="336"/>
      <c r="BR47" s="336"/>
      <c r="BS47" s="336"/>
      <c r="BT47" s="336"/>
      <c r="BU47" s="336"/>
      <c r="BV47" s="336"/>
      <c r="BW47" s="322">
        <v>2</v>
      </c>
      <c r="BX47" s="336"/>
      <c r="BY47" s="336"/>
      <c r="BZ47" s="336"/>
      <c r="CA47" s="336"/>
      <c r="CB47" s="336"/>
      <c r="CC47" s="336"/>
      <c r="CD47" s="336"/>
      <c r="CE47" s="336"/>
      <c r="CF47" s="336"/>
      <c r="CG47" s="336"/>
      <c r="CH47" s="336"/>
      <c r="CI47" s="336"/>
      <c r="CJ47" s="336"/>
      <c r="CK47" s="336"/>
      <c r="CL47" s="336"/>
      <c r="CM47" s="336"/>
      <c r="CN47" s="336"/>
      <c r="CO47" s="336"/>
      <c r="CP47" s="336"/>
      <c r="CQ47" s="336"/>
      <c r="CR47" s="336"/>
      <c r="CS47" s="320">
        <v>6</v>
      </c>
      <c r="CT47" s="336"/>
      <c r="CU47" s="336"/>
      <c r="CV47" s="336"/>
      <c r="CW47" s="336"/>
      <c r="CX47" s="336"/>
      <c r="CY47" s="320">
        <v>6</v>
      </c>
      <c r="CZ47" s="336"/>
      <c r="DA47" s="336"/>
      <c r="DB47" s="336"/>
      <c r="DC47" s="336"/>
      <c r="DD47" s="336"/>
      <c r="DE47" s="336"/>
      <c r="DF47" s="336"/>
      <c r="DG47" s="336"/>
      <c r="DH47" s="336"/>
      <c r="DI47" s="336"/>
    </row>
    <row r="48" spans="1:113" x14ac:dyDescent="0.2">
      <c r="A48" s="336">
        <f>'All data'!A48</f>
        <v>122</v>
      </c>
      <c r="B48" s="336" t="str">
        <f>'All data'!K48</f>
        <v>U</v>
      </c>
      <c r="C48" s="336" t="str">
        <f>'All data'!L48</f>
        <v>M</v>
      </c>
      <c r="D48" s="336" t="str">
        <f>'All data'!M48</f>
        <v>C228T</v>
      </c>
      <c r="E48" s="336" t="str">
        <f>'All data'!N48</f>
        <v>wt</v>
      </c>
      <c r="F48" s="336" t="str">
        <f>'All data'!O48</f>
        <v>wt</v>
      </c>
      <c r="H48" s="341" t="s">
        <v>1485</v>
      </c>
      <c r="I48" s="336" t="s">
        <v>1184</v>
      </c>
      <c r="J48" s="342" t="s">
        <v>1187</v>
      </c>
      <c r="K48" s="336" t="s">
        <v>1186</v>
      </c>
      <c r="L48" s="343">
        <v>42081</v>
      </c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  <c r="AJ48" s="336"/>
      <c r="AK48" s="336"/>
      <c r="AL48" s="336"/>
      <c r="AM48" s="336"/>
      <c r="AN48" s="336"/>
      <c r="AO48" s="336"/>
      <c r="AP48" s="336"/>
      <c r="AQ48" s="336"/>
      <c r="AR48" s="336"/>
      <c r="AS48" s="336"/>
      <c r="AT48" s="336"/>
      <c r="AU48" s="336"/>
      <c r="AV48" s="336"/>
      <c r="AW48" s="336"/>
      <c r="AX48" s="336"/>
      <c r="AY48" s="336"/>
      <c r="AZ48" s="336"/>
      <c r="BA48" s="336"/>
      <c r="BB48" s="336"/>
      <c r="BC48" s="336"/>
      <c r="BD48" s="336"/>
      <c r="BE48" s="336"/>
      <c r="BF48" s="345">
        <v>3</v>
      </c>
      <c r="BG48" s="336"/>
      <c r="BH48" s="336"/>
      <c r="BI48" s="336"/>
      <c r="BJ48" s="336"/>
      <c r="BK48" s="336"/>
      <c r="BL48" s="336"/>
      <c r="BM48" s="336"/>
      <c r="BN48" s="336"/>
      <c r="BO48" s="336"/>
      <c r="BP48" s="336"/>
      <c r="BQ48" s="336"/>
      <c r="BR48" s="336"/>
      <c r="BS48" s="336"/>
      <c r="BT48" s="336"/>
      <c r="BU48" s="336"/>
      <c r="BV48" s="336"/>
      <c r="BW48" s="336"/>
      <c r="BX48" s="336"/>
      <c r="BY48" s="336"/>
      <c r="BZ48" s="336"/>
      <c r="CA48" s="336"/>
      <c r="CB48" s="336"/>
      <c r="CC48" s="336"/>
      <c r="CD48" s="336"/>
      <c r="CE48" s="336"/>
      <c r="CF48" s="336"/>
      <c r="CG48" s="336"/>
      <c r="CH48" s="336"/>
      <c r="CI48" s="336"/>
      <c r="CJ48" s="336"/>
      <c r="CK48" s="336"/>
      <c r="CL48" s="336"/>
      <c r="CM48" s="336"/>
      <c r="CN48" s="336"/>
      <c r="CO48" s="336"/>
      <c r="CP48" s="336"/>
      <c r="CQ48" s="336"/>
      <c r="CR48" s="336"/>
      <c r="CS48" s="336"/>
      <c r="CT48" s="336"/>
      <c r="CU48" s="336"/>
      <c r="CV48" s="336"/>
      <c r="CW48" s="336"/>
      <c r="CX48" s="336"/>
      <c r="CY48" s="336"/>
      <c r="CZ48" s="336"/>
      <c r="DA48" s="336"/>
      <c r="DB48" s="336"/>
      <c r="DC48" s="336"/>
      <c r="DD48" s="336"/>
      <c r="DE48" s="336"/>
      <c r="DF48" s="336"/>
      <c r="DG48" s="336"/>
      <c r="DH48" s="336"/>
      <c r="DI48" s="336"/>
    </row>
    <row r="49" spans="1:113" x14ac:dyDescent="0.2">
      <c r="A49" s="336">
        <f>'All data'!A49</f>
        <v>123</v>
      </c>
      <c r="B49" s="336" t="str">
        <f>'All data'!K49</f>
        <v>U</v>
      </c>
      <c r="C49" s="336" t="str">
        <f>'All data'!L49</f>
        <v>U</v>
      </c>
      <c r="D49" s="336" t="str">
        <f>'All data'!M49</f>
        <v>C250T</v>
      </c>
      <c r="E49" s="336" t="str">
        <f>'All data'!N49</f>
        <v>wt</v>
      </c>
      <c r="F49" s="336" t="str">
        <f>'All data'!O49</f>
        <v>wt</v>
      </c>
      <c r="H49" s="341" t="s">
        <v>1485</v>
      </c>
      <c r="I49" s="336" t="s">
        <v>1184</v>
      </c>
      <c r="J49" s="342" t="s">
        <v>1187</v>
      </c>
      <c r="K49" s="336" t="s">
        <v>1186</v>
      </c>
      <c r="L49" s="343">
        <v>42081</v>
      </c>
      <c r="N49" s="336"/>
      <c r="O49" s="336"/>
      <c r="P49" s="336"/>
      <c r="Q49" s="336"/>
      <c r="R49" s="336"/>
      <c r="S49" s="336"/>
      <c r="T49" s="336"/>
      <c r="U49" s="320">
        <v>6</v>
      </c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  <c r="AJ49" s="336"/>
      <c r="AK49" s="336"/>
      <c r="AL49" s="336"/>
      <c r="AM49" s="336"/>
      <c r="AN49" s="336"/>
      <c r="AO49" s="336"/>
      <c r="AP49" s="336"/>
      <c r="AQ49" s="336"/>
      <c r="AR49" s="336"/>
      <c r="AS49" s="336"/>
      <c r="AT49" s="336"/>
      <c r="AU49" s="336"/>
      <c r="AV49" s="336"/>
      <c r="AW49" s="336"/>
      <c r="AX49" s="336"/>
      <c r="AY49" s="336"/>
      <c r="AZ49" s="336"/>
      <c r="BA49" s="336"/>
      <c r="BB49" s="336"/>
      <c r="BC49" s="336"/>
      <c r="BD49" s="336"/>
      <c r="BE49" s="336"/>
      <c r="BF49" s="336"/>
      <c r="BG49" s="336"/>
      <c r="BH49" s="336"/>
      <c r="BI49" s="336"/>
      <c r="BJ49" s="336"/>
      <c r="BK49" s="336"/>
      <c r="BL49" s="336"/>
      <c r="BM49" s="336"/>
      <c r="BN49" s="336"/>
      <c r="BO49" s="336"/>
      <c r="BP49" s="336"/>
      <c r="BQ49" s="336"/>
      <c r="BR49" s="336"/>
      <c r="BS49" s="336"/>
      <c r="BT49" s="336"/>
      <c r="BU49" s="336"/>
      <c r="BV49" s="336"/>
      <c r="BW49" s="336"/>
      <c r="BX49" s="336"/>
      <c r="BY49" s="336"/>
      <c r="BZ49" s="336"/>
      <c r="CA49" s="336"/>
      <c r="CB49" s="336"/>
      <c r="CC49" s="336"/>
      <c r="CD49" s="336"/>
      <c r="CE49" s="336"/>
      <c r="CF49" s="336"/>
      <c r="CG49" s="336"/>
      <c r="CH49" s="336"/>
      <c r="CI49" s="336"/>
      <c r="CJ49" s="336"/>
      <c r="CK49" s="336"/>
      <c r="CL49" s="336"/>
      <c r="CM49" s="336"/>
      <c r="CN49" s="336"/>
      <c r="CO49" s="336"/>
      <c r="CP49" s="336"/>
      <c r="CQ49" s="336"/>
      <c r="CR49" s="336"/>
      <c r="CS49" s="336"/>
      <c r="CT49" s="336"/>
      <c r="CU49" s="336"/>
      <c r="CV49" s="336"/>
      <c r="CW49" s="336"/>
      <c r="CX49" s="336"/>
      <c r="CY49" s="320">
        <v>6</v>
      </c>
      <c r="CZ49" s="336"/>
      <c r="DA49" s="336"/>
      <c r="DB49" s="336"/>
      <c r="DC49" s="336"/>
      <c r="DD49" s="336"/>
      <c r="DE49" s="336"/>
      <c r="DF49" s="336"/>
      <c r="DG49" s="336"/>
      <c r="DH49" s="336"/>
      <c r="DI49" s="336"/>
    </row>
    <row r="50" spans="1:113" x14ac:dyDescent="0.2">
      <c r="A50" s="336">
        <f>'All data'!A50</f>
        <v>125</v>
      </c>
      <c r="B50" s="336" t="str">
        <f>'All data'!K50</f>
        <v>U</v>
      </c>
      <c r="C50" s="336" t="str">
        <f>'All data'!L50</f>
        <v>Indeterminate</v>
      </c>
      <c r="D50" s="336" t="str">
        <f>'All data'!M50</f>
        <v>C228T</v>
      </c>
      <c r="E50" s="336" t="str">
        <f>'All data'!N50</f>
        <v>wt</v>
      </c>
      <c r="F50" s="336" t="str">
        <f>'All data'!O50</f>
        <v>wt</v>
      </c>
      <c r="H50" s="341" t="s">
        <v>1485</v>
      </c>
      <c r="I50" s="336" t="s">
        <v>1184</v>
      </c>
      <c r="J50" s="342" t="s">
        <v>1187</v>
      </c>
      <c r="K50" s="336" t="s">
        <v>1186</v>
      </c>
      <c r="L50" s="343">
        <v>42081</v>
      </c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336"/>
      <c r="AD50" s="336"/>
      <c r="AE50" s="336"/>
      <c r="AF50" s="336"/>
      <c r="AG50" s="336"/>
      <c r="AH50" s="336"/>
      <c r="AI50" s="336"/>
      <c r="AJ50" s="336"/>
      <c r="AK50" s="336"/>
      <c r="AL50" s="336"/>
      <c r="AM50" s="336"/>
      <c r="AN50" s="336"/>
      <c r="AO50" s="336"/>
      <c r="AP50" s="336"/>
      <c r="AQ50" s="336"/>
      <c r="AR50" s="336"/>
      <c r="AS50" s="336"/>
      <c r="AT50" s="336"/>
      <c r="AU50" s="336"/>
      <c r="AV50" s="336"/>
      <c r="AW50" s="336"/>
      <c r="AX50" s="336"/>
      <c r="AY50" s="336"/>
      <c r="AZ50" s="336"/>
      <c r="BA50" s="336"/>
      <c r="BB50" s="336"/>
      <c r="BC50" s="336"/>
      <c r="BD50" s="336"/>
      <c r="BE50" s="336"/>
      <c r="BF50" s="336"/>
      <c r="BG50" s="336"/>
      <c r="BH50" s="336"/>
      <c r="BI50" s="336"/>
      <c r="BJ50" s="336"/>
      <c r="BK50" s="336"/>
      <c r="BL50" s="336"/>
      <c r="BM50" s="336"/>
      <c r="BN50" s="336"/>
      <c r="BO50" s="336"/>
      <c r="BP50" s="336"/>
      <c r="BQ50" s="336"/>
      <c r="BR50" s="336"/>
      <c r="BS50" s="336"/>
      <c r="BT50" s="336"/>
      <c r="BU50" s="336"/>
      <c r="BV50" s="336"/>
      <c r="BW50" s="336"/>
      <c r="BX50" s="336"/>
      <c r="BY50" s="336"/>
      <c r="BZ50" s="336"/>
      <c r="CA50" s="336"/>
      <c r="CB50" s="336"/>
      <c r="CC50" s="336"/>
      <c r="CD50" s="336"/>
      <c r="CE50" s="336"/>
      <c r="CF50" s="336"/>
      <c r="CG50" s="336"/>
      <c r="CH50" s="336"/>
      <c r="CI50" s="336"/>
      <c r="CJ50" s="336"/>
      <c r="CK50" s="336"/>
      <c r="CL50" s="336"/>
      <c r="CM50" s="336"/>
      <c r="CN50" s="336"/>
      <c r="CO50" s="336"/>
      <c r="CP50" s="336"/>
      <c r="CQ50" s="336"/>
      <c r="CR50" s="336"/>
      <c r="CS50" s="336"/>
      <c r="CT50" s="336"/>
      <c r="CU50" s="344">
        <v>7</v>
      </c>
      <c r="CV50" s="336"/>
      <c r="CW50" s="336"/>
      <c r="CX50" s="336"/>
      <c r="CY50" s="320">
        <v>6</v>
      </c>
      <c r="CZ50" s="336"/>
      <c r="DA50" s="336"/>
      <c r="DB50" s="336"/>
      <c r="DC50" s="336"/>
      <c r="DD50" s="336"/>
      <c r="DE50" s="336"/>
      <c r="DF50" s="336"/>
      <c r="DG50" s="336"/>
      <c r="DH50" s="336"/>
      <c r="DI50" s="336"/>
    </row>
    <row r="51" spans="1:113" x14ac:dyDescent="0.2">
      <c r="A51" s="336">
        <f>'All data'!A51</f>
        <v>126</v>
      </c>
      <c r="B51" s="336" t="str">
        <f>'All data'!K51</f>
        <v>U</v>
      </c>
      <c r="C51" s="336" t="str">
        <f>'All data'!L51</f>
        <v>Indeterminate</v>
      </c>
      <c r="D51" s="336" t="str">
        <f>'All data'!M51</f>
        <v>C228T</v>
      </c>
      <c r="E51" s="336" t="str">
        <f>'All data'!N51</f>
        <v>wt</v>
      </c>
      <c r="F51" s="336" t="str">
        <f>'All data'!O51</f>
        <v>wt</v>
      </c>
      <c r="H51" s="341" t="s">
        <v>1188</v>
      </c>
      <c r="I51" s="336" t="s">
        <v>1184</v>
      </c>
      <c r="J51" s="342" t="s">
        <v>1187</v>
      </c>
      <c r="K51" s="336" t="s">
        <v>1186</v>
      </c>
      <c r="L51" s="343">
        <v>42081</v>
      </c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6"/>
      <c r="AY51" s="336"/>
      <c r="AZ51" s="336"/>
      <c r="BA51" s="336"/>
      <c r="BB51" s="336"/>
      <c r="BC51" s="336"/>
      <c r="BD51" s="336"/>
      <c r="BE51" s="336"/>
      <c r="BF51" s="336"/>
      <c r="BG51" s="336"/>
      <c r="BH51" s="336"/>
      <c r="BI51" s="336"/>
      <c r="BJ51" s="336"/>
      <c r="BK51" s="336"/>
      <c r="BL51" s="336"/>
      <c r="BM51" s="336"/>
      <c r="BN51" s="336"/>
      <c r="BO51" s="336"/>
      <c r="BP51" s="336"/>
      <c r="BQ51" s="336"/>
      <c r="BR51" s="336"/>
      <c r="BS51" s="336"/>
      <c r="BT51" s="336"/>
      <c r="BU51" s="320">
        <v>6</v>
      </c>
      <c r="BV51" s="336"/>
      <c r="BW51" s="336"/>
      <c r="BX51" s="336"/>
      <c r="BY51" s="336"/>
      <c r="BZ51" s="336"/>
      <c r="CA51" s="336"/>
      <c r="CB51" s="336"/>
      <c r="CC51" s="336"/>
      <c r="CD51" s="336"/>
      <c r="CE51" s="336"/>
      <c r="CF51" s="336"/>
      <c r="CG51" s="336"/>
      <c r="CH51" s="336"/>
      <c r="CI51" s="336"/>
      <c r="CJ51" s="336"/>
      <c r="CK51" s="336"/>
      <c r="CL51" s="336"/>
      <c r="CM51" s="336"/>
      <c r="CN51" s="336"/>
      <c r="CO51" s="336"/>
      <c r="CP51" s="336"/>
      <c r="CQ51" s="336"/>
      <c r="CR51" s="336"/>
      <c r="CS51" s="336"/>
      <c r="CT51" s="336"/>
      <c r="CU51" s="336"/>
      <c r="CV51" s="336"/>
      <c r="CW51" s="336"/>
      <c r="CX51" s="336"/>
      <c r="CY51" s="336"/>
      <c r="CZ51" s="336"/>
      <c r="DA51" s="336"/>
      <c r="DB51" s="336"/>
      <c r="DC51" s="336"/>
      <c r="DD51" s="336"/>
      <c r="DE51" s="336"/>
      <c r="DF51" s="336"/>
      <c r="DG51" s="336"/>
      <c r="DH51" s="336"/>
      <c r="DI51" s="336"/>
    </row>
    <row r="52" spans="1:113" x14ac:dyDescent="0.2">
      <c r="A52" s="336">
        <f>'All data'!A52</f>
        <v>129</v>
      </c>
      <c r="B52" s="336" t="str">
        <f>'All data'!K52</f>
        <v>U</v>
      </c>
      <c r="C52" s="336" t="str">
        <f>'All data'!L52</f>
        <v>Indeterminate</v>
      </c>
      <c r="D52" s="336" t="str">
        <f>'All data'!M52</f>
        <v>C250T</v>
      </c>
      <c r="E52" s="336" t="str">
        <f>'All data'!N52</f>
        <v>wt</v>
      </c>
      <c r="F52" s="336" t="str">
        <f>'All data'!O52</f>
        <v>wt</v>
      </c>
      <c r="H52" s="341" t="s">
        <v>1485</v>
      </c>
      <c r="I52" s="336" t="s">
        <v>1184</v>
      </c>
      <c r="J52" s="342" t="s">
        <v>1187</v>
      </c>
      <c r="K52" s="336" t="s">
        <v>1186</v>
      </c>
      <c r="L52" s="343">
        <v>42081</v>
      </c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6"/>
      <c r="AE52" s="336"/>
      <c r="AF52" s="336"/>
      <c r="AG52" s="336"/>
      <c r="AH52" s="336"/>
      <c r="AI52" s="336"/>
      <c r="AJ52" s="336"/>
      <c r="AK52" s="336"/>
      <c r="AL52" s="336"/>
      <c r="AM52" s="336"/>
      <c r="AN52" s="336"/>
      <c r="AO52" s="336"/>
      <c r="AP52" s="336"/>
      <c r="AQ52" s="336"/>
      <c r="AR52" s="336"/>
      <c r="AS52" s="336"/>
      <c r="AT52" s="336"/>
      <c r="AU52" s="336"/>
      <c r="AV52" s="336"/>
      <c r="AW52" s="336"/>
      <c r="AX52" s="336"/>
      <c r="AY52" s="336"/>
      <c r="AZ52" s="336"/>
      <c r="BA52" s="336"/>
      <c r="BB52" s="336"/>
      <c r="BC52" s="336"/>
      <c r="BD52" s="336"/>
      <c r="BE52" s="336"/>
      <c r="BF52" s="336"/>
      <c r="BG52" s="336"/>
      <c r="BH52" s="336"/>
      <c r="BI52" s="336"/>
      <c r="BJ52" s="336"/>
      <c r="BK52" s="336"/>
      <c r="BL52" s="336"/>
      <c r="BM52" s="336"/>
      <c r="BN52" s="322" t="s">
        <v>1479</v>
      </c>
      <c r="BO52" s="336"/>
      <c r="BP52" s="336"/>
      <c r="BQ52" s="336"/>
      <c r="BR52" s="336"/>
      <c r="BS52" s="336"/>
      <c r="BT52" s="336"/>
      <c r="BU52" s="336"/>
      <c r="BV52" s="336"/>
      <c r="BW52" s="336"/>
      <c r="BX52" s="336"/>
      <c r="BY52" s="336"/>
      <c r="BZ52" s="336"/>
      <c r="CA52" s="336"/>
      <c r="CB52" s="323">
        <v>9</v>
      </c>
      <c r="CC52" s="320">
        <v>6</v>
      </c>
      <c r="CD52" s="336"/>
      <c r="CE52" s="336"/>
      <c r="CF52" s="336"/>
      <c r="CG52" s="336"/>
      <c r="CH52" s="336"/>
      <c r="CI52" s="336"/>
      <c r="CJ52" s="336"/>
      <c r="CK52" s="336"/>
      <c r="CL52" s="336"/>
      <c r="CM52" s="336"/>
      <c r="CN52" s="336"/>
      <c r="CO52" s="336"/>
      <c r="CP52" s="336"/>
      <c r="CQ52" s="336"/>
      <c r="CR52" s="336"/>
      <c r="CS52" s="336"/>
      <c r="CT52" s="336"/>
      <c r="CU52" s="336"/>
      <c r="CV52" s="336"/>
      <c r="CW52" s="336"/>
      <c r="CX52" s="336"/>
      <c r="CY52" s="336"/>
      <c r="CZ52" s="336"/>
      <c r="DA52" s="336"/>
      <c r="DB52" s="336"/>
      <c r="DC52" s="336"/>
      <c r="DD52" s="336"/>
      <c r="DE52" s="336"/>
      <c r="DF52" s="336"/>
      <c r="DG52" s="336"/>
      <c r="DH52" s="336"/>
      <c r="DI52" s="336"/>
    </row>
    <row r="53" spans="1:113" x14ac:dyDescent="0.2">
      <c r="A53" s="336">
        <f>'All data'!A53</f>
        <v>132</v>
      </c>
      <c r="B53" s="336" t="str">
        <f>'All data'!K53</f>
        <v>M</v>
      </c>
      <c r="C53" s="336" t="str">
        <f>'All data'!L53</f>
        <v>U</v>
      </c>
      <c r="D53" s="336" t="str">
        <f>'All data'!M53</f>
        <v>C250T</v>
      </c>
      <c r="E53" s="336" t="str">
        <f>'All data'!N53</f>
        <v>wt</v>
      </c>
      <c r="F53" s="336" t="str">
        <f>'All data'!O53</f>
        <v>wt</v>
      </c>
      <c r="H53" s="341" t="s">
        <v>1297</v>
      </c>
      <c r="I53" s="336" t="s">
        <v>1296</v>
      </c>
      <c r="J53" s="342" t="s">
        <v>1187</v>
      </c>
      <c r="K53" s="336" t="s">
        <v>1186</v>
      </c>
      <c r="L53" s="343">
        <v>43271</v>
      </c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6"/>
      <c r="AC53" s="336"/>
      <c r="AD53" s="320">
        <v>6</v>
      </c>
      <c r="AE53" s="336"/>
      <c r="AF53" s="336"/>
      <c r="AG53" s="336"/>
      <c r="AH53" s="336"/>
      <c r="AI53" s="336"/>
      <c r="AJ53" s="336"/>
      <c r="AK53" s="336"/>
      <c r="AL53" s="336"/>
      <c r="AM53" s="336"/>
      <c r="AN53" s="336"/>
      <c r="AO53" s="336"/>
      <c r="AP53" s="336"/>
      <c r="AQ53" s="336"/>
      <c r="AR53" s="336"/>
      <c r="AS53" s="336"/>
      <c r="AT53" s="336"/>
      <c r="AU53" s="336"/>
      <c r="AV53" s="336"/>
      <c r="AW53" s="336"/>
      <c r="AX53" s="336"/>
      <c r="AY53" s="336"/>
      <c r="AZ53" s="336"/>
      <c r="BA53" s="336"/>
      <c r="BB53" s="336"/>
      <c r="BC53" s="336"/>
      <c r="BD53" s="336"/>
      <c r="BE53" s="336"/>
      <c r="BF53" s="336"/>
      <c r="BG53" s="336"/>
      <c r="BH53" s="336"/>
      <c r="BI53" s="336"/>
      <c r="BJ53" s="336"/>
      <c r="BK53" s="336"/>
      <c r="BL53" s="336"/>
      <c r="BM53" s="336"/>
      <c r="BN53" s="336"/>
      <c r="BO53" s="336"/>
      <c r="BP53" s="336"/>
      <c r="BQ53" s="336"/>
      <c r="BR53" s="336"/>
      <c r="BS53" s="336"/>
      <c r="BT53" s="336"/>
      <c r="BU53" s="336"/>
      <c r="BV53" s="320">
        <v>6</v>
      </c>
      <c r="BW53" s="336"/>
      <c r="BX53" s="336"/>
      <c r="BY53" s="336"/>
      <c r="BZ53" s="336"/>
      <c r="CA53" s="336"/>
      <c r="CB53" s="336"/>
      <c r="CC53" s="336"/>
      <c r="CD53" s="336"/>
      <c r="CE53" s="336"/>
      <c r="CF53" s="336"/>
      <c r="CG53" s="336"/>
      <c r="CH53" s="336"/>
      <c r="CI53" s="336"/>
      <c r="CJ53" s="336"/>
      <c r="CK53" s="336"/>
      <c r="CL53" s="336"/>
      <c r="CM53" s="336"/>
      <c r="CN53" s="336"/>
      <c r="CO53" s="336"/>
      <c r="CP53" s="336"/>
      <c r="CQ53" s="336"/>
      <c r="CR53" s="336"/>
      <c r="CS53" s="336"/>
      <c r="CT53" s="336"/>
      <c r="CU53" s="336"/>
      <c r="CV53" s="336"/>
      <c r="CW53" s="336"/>
      <c r="CX53" s="336"/>
      <c r="CY53" s="320">
        <v>6</v>
      </c>
      <c r="CZ53" s="336"/>
      <c r="DA53" s="336"/>
      <c r="DB53" s="336"/>
      <c r="DC53" s="336"/>
      <c r="DD53" s="336"/>
      <c r="DE53" s="336"/>
      <c r="DF53" s="336"/>
      <c r="DG53" s="336"/>
      <c r="DH53" s="336"/>
      <c r="DI53" s="336"/>
    </row>
    <row r="54" spans="1:113" x14ac:dyDescent="0.2">
      <c r="A54" s="336">
        <f>'All data'!A54</f>
        <v>134</v>
      </c>
      <c r="B54" s="336" t="str">
        <f>'All data'!K54</f>
        <v>U</v>
      </c>
      <c r="C54" s="336" t="str">
        <f>'All data'!L54</f>
        <v>U</v>
      </c>
      <c r="D54" s="336" t="str">
        <f>'All data'!M54</f>
        <v>C228T</v>
      </c>
      <c r="E54" s="336" t="str">
        <f>'All data'!N54</f>
        <v>wt</v>
      </c>
      <c r="F54" s="336" t="str">
        <f>'All data'!O54</f>
        <v>wt</v>
      </c>
      <c r="H54" s="341" t="s">
        <v>1485</v>
      </c>
      <c r="I54" s="336" t="s">
        <v>1184</v>
      </c>
      <c r="J54" s="342" t="s">
        <v>1187</v>
      </c>
      <c r="K54" s="336" t="s">
        <v>1186</v>
      </c>
      <c r="L54" s="343">
        <v>42081</v>
      </c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336"/>
      <c r="AO54" s="336"/>
      <c r="AP54" s="336"/>
      <c r="AQ54" s="336"/>
      <c r="AR54" s="336"/>
      <c r="AS54" s="336"/>
      <c r="AT54" s="336"/>
      <c r="AU54" s="336"/>
      <c r="AV54" s="336"/>
      <c r="AW54" s="336"/>
      <c r="AX54" s="322">
        <v>2</v>
      </c>
      <c r="AY54" s="336"/>
      <c r="AZ54" s="336"/>
      <c r="BA54" s="336"/>
      <c r="BB54" s="336"/>
      <c r="BC54" s="336"/>
      <c r="BD54" s="336"/>
      <c r="BE54" s="336"/>
      <c r="BF54" s="336"/>
      <c r="BG54" s="336"/>
      <c r="BH54" s="336"/>
      <c r="BI54" s="336"/>
      <c r="BJ54" s="336"/>
      <c r="BK54" s="336"/>
      <c r="BL54" s="336"/>
      <c r="BM54" s="336"/>
      <c r="BN54" s="336"/>
      <c r="BO54" s="336"/>
      <c r="BP54" s="336"/>
      <c r="BQ54" s="336"/>
      <c r="BR54" s="336"/>
      <c r="BS54" s="336"/>
      <c r="BT54" s="336"/>
      <c r="BU54" s="336"/>
      <c r="BV54" s="336"/>
      <c r="BW54" s="336"/>
      <c r="BX54" s="336"/>
      <c r="BY54" s="336"/>
      <c r="BZ54" s="336"/>
      <c r="CA54" s="336"/>
      <c r="CB54" s="336"/>
      <c r="CC54" s="336"/>
      <c r="CD54" s="336"/>
      <c r="CE54" s="336"/>
      <c r="CF54" s="336"/>
      <c r="CG54" s="336"/>
      <c r="CH54" s="336"/>
      <c r="CI54" s="336"/>
      <c r="CJ54" s="336"/>
      <c r="CK54" s="336"/>
      <c r="CL54" s="336"/>
      <c r="CM54" s="336"/>
      <c r="CN54" s="336"/>
      <c r="CO54" s="336"/>
      <c r="CP54" s="336"/>
      <c r="CQ54" s="336"/>
      <c r="CR54" s="336"/>
      <c r="CS54" s="336"/>
      <c r="CT54" s="336"/>
      <c r="CU54" s="336"/>
      <c r="CV54" s="336"/>
      <c r="CW54" s="336"/>
      <c r="CX54" s="336"/>
      <c r="CY54" s="336"/>
      <c r="CZ54" s="336"/>
      <c r="DA54" s="336"/>
      <c r="DB54" s="336"/>
      <c r="DC54" s="336"/>
      <c r="DD54" s="336"/>
      <c r="DE54" s="336"/>
      <c r="DF54" s="336"/>
      <c r="DG54" s="336"/>
      <c r="DH54" s="320">
        <v>6</v>
      </c>
      <c r="DI54" s="336"/>
    </row>
    <row r="55" spans="1:113" x14ac:dyDescent="0.2">
      <c r="A55" s="336">
        <f>'All data'!A55</f>
        <v>137</v>
      </c>
      <c r="B55" s="336" t="str">
        <f>'All data'!K55</f>
        <v>U</v>
      </c>
      <c r="C55" s="336" t="str">
        <f>'All data'!L55</f>
        <v>U</v>
      </c>
      <c r="D55" s="336" t="str">
        <f>'All data'!M55</f>
        <v>wt</v>
      </c>
      <c r="E55" s="336" t="str">
        <f>'All data'!N55</f>
        <v>wt</v>
      </c>
      <c r="F55" s="336" t="str">
        <f>'All data'!O55</f>
        <v>wt</v>
      </c>
      <c r="H55" s="341" t="s">
        <v>1485</v>
      </c>
      <c r="I55" s="336" t="s">
        <v>1184</v>
      </c>
      <c r="J55" s="342" t="s">
        <v>1187</v>
      </c>
      <c r="K55" s="336" t="s">
        <v>1186</v>
      </c>
      <c r="L55" s="343">
        <v>42081</v>
      </c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6"/>
      <c r="AH55" s="336"/>
      <c r="AI55" s="336"/>
      <c r="AJ55" s="336"/>
      <c r="AK55" s="336"/>
      <c r="AL55" s="336"/>
      <c r="AM55" s="336"/>
      <c r="AN55" s="336"/>
      <c r="AO55" s="336"/>
      <c r="AP55" s="336"/>
      <c r="AQ55" s="336"/>
      <c r="AR55" s="336"/>
      <c r="AS55" s="336"/>
      <c r="AT55" s="336"/>
      <c r="AU55" s="336"/>
      <c r="AV55" s="336"/>
      <c r="AW55" s="336"/>
      <c r="AX55" s="336"/>
      <c r="AY55" s="336"/>
      <c r="AZ55" s="336"/>
      <c r="BA55" s="336"/>
      <c r="BB55" s="336"/>
      <c r="BC55" s="336"/>
      <c r="BD55" s="336"/>
      <c r="BE55" s="336"/>
      <c r="BF55" s="336"/>
      <c r="BG55" s="336"/>
      <c r="BH55" s="336"/>
      <c r="BI55" s="336"/>
      <c r="BJ55" s="336"/>
      <c r="BK55" s="336"/>
      <c r="BL55" s="336"/>
      <c r="BM55" s="336"/>
      <c r="BN55" s="336"/>
      <c r="BO55" s="336"/>
      <c r="BP55" s="336"/>
      <c r="BQ55" s="336"/>
      <c r="BR55" s="336"/>
      <c r="BS55" s="336"/>
      <c r="BT55" s="336"/>
      <c r="BU55" s="336"/>
      <c r="BV55" s="336"/>
      <c r="BW55" s="336"/>
      <c r="BX55" s="336"/>
      <c r="BY55" s="336"/>
      <c r="BZ55" s="336"/>
      <c r="CA55" s="336"/>
      <c r="CB55" s="320">
        <v>6</v>
      </c>
      <c r="CC55" s="336"/>
      <c r="CD55" s="336"/>
      <c r="CE55" s="336"/>
      <c r="CF55" s="336"/>
      <c r="CG55" s="336"/>
      <c r="CH55" s="336"/>
      <c r="CI55" s="336"/>
      <c r="CJ55" s="336"/>
      <c r="CK55" s="336"/>
      <c r="CL55" s="336"/>
      <c r="CM55" s="336"/>
      <c r="CN55" s="336"/>
      <c r="CO55" s="336"/>
      <c r="CP55" s="336"/>
      <c r="CQ55" s="336"/>
      <c r="CR55" s="336"/>
      <c r="CS55" s="336"/>
      <c r="CT55" s="336"/>
      <c r="CU55" s="336"/>
      <c r="CV55" s="336"/>
      <c r="CW55" s="336"/>
      <c r="CX55" s="336"/>
      <c r="CY55" s="336"/>
      <c r="CZ55" s="336"/>
      <c r="DA55" s="336"/>
      <c r="DB55" s="336"/>
      <c r="DC55" s="336"/>
      <c r="DD55" s="336"/>
      <c r="DE55" s="336"/>
      <c r="DF55" s="336"/>
      <c r="DG55" s="336"/>
      <c r="DH55" s="336"/>
      <c r="DI55" s="336"/>
    </row>
    <row r="56" spans="1:113" x14ac:dyDescent="0.2">
      <c r="A56" s="336">
        <f>'All data'!A56</f>
        <v>139</v>
      </c>
      <c r="B56" s="336" t="str">
        <f>'All data'!K56</f>
        <v>U</v>
      </c>
      <c r="C56" s="336" t="str">
        <f>'All data'!L56</f>
        <v>U</v>
      </c>
      <c r="D56" s="336" t="str">
        <f>'All data'!M56</f>
        <v>C250T</v>
      </c>
      <c r="E56" s="336" t="str">
        <f>'All data'!N56</f>
        <v>wt</v>
      </c>
      <c r="F56" s="336" t="str">
        <f>'All data'!O56</f>
        <v>wt</v>
      </c>
      <c r="H56" s="341" t="s">
        <v>1485</v>
      </c>
      <c r="I56" s="336" t="s">
        <v>1184</v>
      </c>
      <c r="J56" s="342" t="s">
        <v>1187</v>
      </c>
      <c r="K56" s="336" t="s">
        <v>1186</v>
      </c>
      <c r="L56" s="343">
        <v>42081</v>
      </c>
      <c r="N56" s="336"/>
      <c r="O56" s="336"/>
      <c r="P56" s="336"/>
      <c r="Q56" s="336"/>
      <c r="R56" s="336"/>
      <c r="S56" s="336"/>
      <c r="T56" s="346">
        <v>1</v>
      </c>
      <c r="U56" s="336"/>
      <c r="V56" s="336"/>
      <c r="W56" s="336"/>
      <c r="X56" s="336"/>
      <c r="Y56" s="336"/>
      <c r="Z56" s="336"/>
      <c r="AA56" s="336"/>
      <c r="AB56" s="336"/>
      <c r="AC56" s="336"/>
      <c r="AD56" s="336"/>
      <c r="AE56" s="336"/>
      <c r="AF56" s="336"/>
      <c r="AG56" s="336"/>
      <c r="AH56" s="336"/>
      <c r="AI56" s="336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6"/>
      <c r="AV56" s="336"/>
      <c r="AW56" s="336"/>
      <c r="AX56" s="336"/>
      <c r="AY56" s="336"/>
      <c r="AZ56" s="336"/>
      <c r="BA56" s="336"/>
      <c r="BB56" s="336"/>
      <c r="BC56" s="336"/>
      <c r="BD56" s="320">
        <v>6</v>
      </c>
      <c r="BE56" s="336"/>
      <c r="BF56" s="336"/>
      <c r="BG56" s="336"/>
      <c r="BH56" s="336"/>
      <c r="BI56" s="336"/>
      <c r="BJ56" s="320">
        <v>6</v>
      </c>
      <c r="BK56" s="336"/>
      <c r="BL56" s="336"/>
      <c r="BM56" s="336"/>
      <c r="BN56" s="336"/>
      <c r="BO56" s="336"/>
      <c r="BP56" s="336"/>
      <c r="BQ56" s="336"/>
      <c r="BR56" s="336"/>
      <c r="BS56" s="336"/>
      <c r="BT56" s="336"/>
      <c r="BU56" s="336"/>
      <c r="BV56" s="336"/>
      <c r="BW56" s="336"/>
      <c r="BX56" s="336"/>
      <c r="BY56" s="336"/>
      <c r="BZ56" s="336"/>
      <c r="CA56" s="336"/>
      <c r="CB56" s="336"/>
      <c r="CC56" s="336"/>
      <c r="CD56" s="336"/>
      <c r="CE56" s="336"/>
      <c r="CF56" s="336"/>
      <c r="CG56" s="336"/>
      <c r="CH56" s="336"/>
      <c r="CI56" s="336"/>
      <c r="CJ56" s="336"/>
      <c r="CK56" s="336"/>
      <c r="CL56" s="336"/>
      <c r="CM56" s="336"/>
      <c r="CN56" s="336"/>
      <c r="CO56" s="336"/>
      <c r="CP56" s="336"/>
      <c r="CQ56" s="336"/>
      <c r="CR56" s="336"/>
      <c r="CS56" s="336"/>
      <c r="CT56" s="336"/>
      <c r="CU56" s="336"/>
      <c r="CV56" s="336"/>
      <c r="CW56" s="320">
        <v>6</v>
      </c>
      <c r="CX56" s="336"/>
      <c r="CY56" s="320">
        <v>6</v>
      </c>
      <c r="CZ56" s="336"/>
      <c r="DA56" s="336"/>
      <c r="DB56" s="336"/>
      <c r="DC56" s="336"/>
      <c r="DD56" s="336"/>
      <c r="DE56" s="336"/>
      <c r="DF56" s="336"/>
      <c r="DG56" s="336"/>
      <c r="DH56" s="336"/>
      <c r="DI56" s="336"/>
    </row>
    <row r="57" spans="1:113" x14ac:dyDescent="0.2">
      <c r="A57" s="336">
        <f>'All data'!A57</f>
        <v>143</v>
      </c>
      <c r="B57" s="336" t="str">
        <f>'All data'!K57</f>
        <v>U</v>
      </c>
      <c r="C57" s="336" t="str">
        <f>'All data'!L57</f>
        <v>M</v>
      </c>
      <c r="D57" s="336" t="str">
        <f>'All data'!M57</f>
        <v>C228T</v>
      </c>
      <c r="E57" s="336" t="str">
        <f>'All data'!N57</f>
        <v>wt</v>
      </c>
      <c r="F57" s="336" t="str">
        <f>'All data'!O57</f>
        <v>wt</v>
      </c>
      <c r="H57" s="341" t="s">
        <v>1485</v>
      </c>
      <c r="I57" s="336" t="s">
        <v>1184</v>
      </c>
      <c r="J57" s="342" t="s">
        <v>1187</v>
      </c>
      <c r="K57" s="336" t="s">
        <v>1186</v>
      </c>
      <c r="L57" s="343">
        <v>42081</v>
      </c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  <c r="AM57" s="336"/>
      <c r="AN57" s="336"/>
      <c r="AO57" s="336"/>
      <c r="AP57" s="336"/>
      <c r="AQ57" s="336"/>
      <c r="AR57" s="336"/>
      <c r="AS57" s="336"/>
      <c r="AT57" s="336"/>
      <c r="AU57" s="336"/>
      <c r="AV57" s="336"/>
      <c r="AW57" s="336"/>
      <c r="AX57" s="336"/>
      <c r="AY57" s="336"/>
      <c r="AZ57" s="336"/>
      <c r="BA57" s="336"/>
      <c r="BB57" s="336"/>
      <c r="BC57" s="336"/>
      <c r="BD57" s="336"/>
      <c r="BE57" s="336"/>
      <c r="BF57" s="336"/>
      <c r="BG57" s="336"/>
      <c r="BH57" s="336"/>
      <c r="BI57" s="336"/>
      <c r="BJ57" s="336"/>
      <c r="BK57" s="336"/>
      <c r="BL57" s="336"/>
      <c r="BM57" s="336"/>
      <c r="BN57" s="336"/>
      <c r="BO57" s="336"/>
      <c r="BP57" s="336"/>
      <c r="BQ57" s="336"/>
      <c r="BR57" s="336"/>
      <c r="BS57" s="336"/>
      <c r="BT57" s="336"/>
      <c r="BU57" s="336"/>
      <c r="BV57" s="336"/>
      <c r="BW57" s="336"/>
      <c r="BX57" s="336"/>
      <c r="BY57" s="336"/>
      <c r="BZ57" s="336"/>
      <c r="CA57" s="336"/>
      <c r="CB57" s="336"/>
      <c r="CC57" s="336"/>
      <c r="CD57" s="336"/>
      <c r="CE57" s="336"/>
      <c r="CF57" s="336"/>
      <c r="CG57" s="336"/>
      <c r="CH57" s="336"/>
      <c r="CI57" s="336"/>
      <c r="CJ57" s="336"/>
      <c r="CK57" s="336"/>
      <c r="CL57" s="336"/>
      <c r="CM57" s="336"/>
      <c r="CN57" s="336"/>
      <c r="CO57" s="336"/>
      <c r="CP57" s="336"/>
      <c r="CQ57" s="336"/>
      <c r="CR57" s="336"/>
      <c r="CS57" s="336"/>
      <c r="CT57" s="336"/>
      <c r="CU57" s="336"/>
      <c r="CV57" s="336"/>
      <c r="CW57" s="336"/>
      <c r="CX57" s="336"/>
      <c r="CY57" s="336"/>
      <c r="CZ57" s="336"/>
      <c r="DA57" s="336"/>
      <c r="DB57" s="336"/>
      <c r="DC57" s="336"/>
      <c r="DD57" s="336"/>
      <c r="DE57" s="336"/>
      <c r="DF57" s="336"/>
      <c r="DG57" s="336"/>
      <c r="DH57" s="336"/>
      <c r="DI57" s="336"/>
    </row>
    <row r="58" spans="1:113" x14ac:dyDescent="0.2">
      <c r="A58" s="336">
        <f>'All data'!A58</f>
        <v>146</v>
      </c>
      <c r="B58" s="336" t="str">
        <f>'All data'!K58</f>
        <v>U</v>
      </c>
      <c r="C58" s="336" t="str">
        <f>'All data'!L58</f>
        <v>U</v>
      </c>
      <c r="D58" s="336" t="str">
        <f>'All data'!M58</f>
        <v>wt</v>
      </c>
      <c r="E58" s="336" t="str">
        <f>'All data'!N58</f>
        <v>wt</v>
      </c>
      <c r="F58" s="336" t="str">
        <f>'All data'!O58</f>
        <v>wt</v>
      </c>
      <c r="H58" s="341" t="s">
        <v>1485</v>
      </c>
      <c r="I58" s="336" t="s">
        <v>1184</v>
      </c>
      <c r="J58" s="342" t="s">
        <v>1187</v>
      </c>
      <c r="K58" s="336" t="s">
        <v>1186</v>
      </c>
      <c r="L58" s="343">
        <v>42081</v>
      </c>
      <c r="N58" s="336"/>
      <c r="O58" s="336"/>
      <c r="P58" s="336"/>
      <c r="Q58" s="336"/>
      <c r="R58" s="336"/>
      <c r="S58" s="336"/>
      <c r="T58" s="336"/>
      <c r="U58" s="336"/>
      <c r="V58" s="336"/>
      <c r="W58" s="336"/>
      <c r="X58" s="336"/>
      <c r="Y58" s="336"/>
      <c r="Z58" s="336"/>
      <c r="AA58" s="336"/>
      <c r="AB58" s="336"/>
      <c r="AC58" s="336"/>
      <c r="AD58" s="336"/>
      <c r="AE58" s="336"/>
      <c r="AF58" s="336"/>
      <c r="AG58" s="336"/>
      <c r="AH58" s="336"/>
      <c r="AI58" s="336"/>
      <c r="AJ58" s="336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6"/>
      <c r="AV58" s="336"/>
      <c r="AW58" s="336"/>
      <c r="AX58" s="336"/>
      <c r="AY58" s="336"/>
      <c r="AZ58" s="336"/>
      <c r="BA58" s="336"/>
      <c r="BB58" s="336"/>
      <c r="BC58" s="336"/>
      <c r="BD58" s="336"/>
      <c r="BE58" s="336"/>
      <c r="BF58" s="336"/>
      <c r="BG58" s="336"/>
      <c r="BH58" s="336"/>
      <c r="BI58" s="336"/>
      <c r="BJ58" s="320">
        <v>6</v>
      </c>
      <c r="BK58" s="336"/>
      <c r="BL58" s="336"/>
      <c r="BM58" s="336"/>
      <c r="BN58" s="336"/>
      <c r="BO58" s="336"/>
      <c r="BP58" s="336"/>
      <c r="BQ58" s="336"/>
      <c r="BR58" s="336"/>
      <c r="BS58" s="336"/>
      <c r="BT58" s="336"/>
      <c r="BU58" s="336"/>
      <c r="BV58" s="336"/>
      <c r="BW58" s="336"/>
      <c r="BX58" s="336"/>
      <c r="BY58" s="336"/>
      <c r="BZ58" s="336"/>
      <c r="CA58" s="336"/>
      <c r="CB58" s="336"/>
      <c r="CC58" s="336"/>
      <c r="CD58" s="336"/>
      <c r="CE58" s="336"/>
      <c r="CF58" s="336"/>
      <c r="CG58" s="336"/>
      <c r="CH58" s="336"/>
      <c r="CI58" s="336"/>
      <c r="CJ58" s="336"/>
      <c r="CK58" s="336"/>
      <c r="CL58" s="336"/>
      <c r="CM58" s="336"/>
      <c r="CN58" s="336"/>
      <c r="CO58" s="336"/>
      <c r="CP58" s="336"/>
      <c r="CQ58" s="336"/>
      <c r="CR58" s="336"/>
      <c r="CS58" s="336"/>
      <c r="CT58" s="336"/>
      <c r="CU58" s="336"/>
      <c r="CV58" s="336"/>
      <c r="CW58" s="336"/>
      <c r="CX58" s="336"/>
      <c r="CY58" s="336"/>
      <c r="CZ58" s="336"/>
      <c r="DA58" s="336"/>
      <c r="DB58" s="336"/>
      <c r="DC58" s="336"/>
      <c r="DD58" s="336"/>
      <c r="DE58" s="336"/>
      <c r="DF58" s="336"/>
      <c r="DG58" s="336"/>
      <c r="DH58" s="336"/>
      <c r="DI58" s="336"/>
    </row>
    <row r="59" spans="1:113" x14ac:dyDescent="0.2">
      <c r="A59" s="336">
        <f>'All data'!A59</f>
        <v>147</v>
      </c>
      <c r="B59" s="336" t="str">
        <f>'All data'!K59</f>
        <v>U</v>
      </c>
      <c r="C59" s="336" t="str">
        <f>'All data'!L59</f>
        <v>U</v>
      </c>
      <c r="D59" s="336" t="str">
        <f>'All data'!M59</f>
        <v>C228T</v>
      </c>
      <c r="E59" s="336" t="str">
        <f>'All data'!N59</f>
        <v>wt</v>
      </c>
      <c r="F59" s="336" t="str">
        <f>'All data'!O59</f>
        <v>wt</v>
      </c>
      <c r="H59" s="341" t="s">
        <v>1188</v>
      </c>
      <c r="I59" s="336" t="s">
        <v>1184</v>
      </c>
      <c r="J59" s="342" t="s">
        <v>1187</v>
      </c>
      <c r="K59" s="336" t="s">
        <v>1186</v>
      </c>
      <c r="L59" s="343">
        <v>42081</v>
      </c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336"/>
      <c r="AF59" s="336"/>
      <c r="AG59" s="336"/>
      <c r="AH59" s="336"/>
      <c r="AI59" s="336"/>
      <c r="AJ59" s="336"/>
      <c r="AK59" s="336"/>
      <c r="AL59" s="336"/>
      <c r="AM59" s="336"/>
      <c r="AN59" s="336"/>
      <c r="AO59" s="336"/>
      <c r="AP59" s="336"/>
      <c r="AQ59" s="336"/>
      <c r="AR59" s="336"/>
      <c r="AS59" s="336"/>
      <c r="AT59" s="336"/>
      <c r="AU59" s="336"/>
      <c r="AV59" s="336"/>
      <c r="AW59" s="336"/>
      <c r="AX59" s="336"/>
      <c r="AY59" s="336"/>
      <c r="AZ59" s="336"/>
      <c r="BA59" s="336"/>
      <c r="BB59" s="336"/>
      <c r="BC59" s="336"/>
      <c r="BD59" s="336"/>
      <c r="BE59" s="336"/>
      <c r="BF59" s="336"/>
      <c r="BG59" s="336"/>
      <c r="BH59" s="336"/>
      <c r="BI59" s="336"/>
      <c r="BJ59" s="336"/>
      <c r="BK59" s="336"/>
      <c r="BL59" s="336"/>
      <c r="BM59" s="336"/>
      <c r="BN59" s="345">
        <v>3</v>
      </c>
      <c r="BO59" s="336"/>
      <c r="BP59" s="336"/>
      <c r="BQ59" s="336"/>
      <c r="BR59" s="336"/>
      <c r="BS59" s="336"/>
      <c r="BT59" s="336"/>
      <c r="BU59" s="336"/>
      <c r="BV59" s="336"/>
      <c r="BW59" s="336"/>
      <c r="BX59" s="336"/>
      <c r="BY59" s="336"/>
      <c r="BZ59" s="336"/>
      <c r="CA59" s="336"/>
      <c r="CB59" s="323">
        <v>9</v>
      </c>
      <c r="CC59" s="336"/>
      <c r="CD59" s="336"/>
      <c r="CE59" s="336"/>
      <c r="CF59" s="336"/>
      <c r="CG59" s="336"/>
      <c r="CH59" s="321">
        <v>4</v>
      </c>
      <c r="CI59" s="336"/>
      <c r="CJ59" s="336"/>
      <c r="CK59" s="336"/>
      <c r="CL59" s="336"/>
      <c r="CM59" s="336"/>
      <c r="CN59" s="336"/>
      <c r="CO59" s="336"/>
      <c r="CP59" s="336"/>
      <c r="CQ59" s="336"/>
      <c r="CR59" s="336"/>
      <c r="CS59" s="336"/>
      <c r="CT59" s="336"/>
      <c r="CU59" s="336"/>
      <c r="CV59" s="336"/>
      <c r="CW59" s="336"/>
      <c r="CX59" s="336"/>
      <c r="CY59" s="336"/>
      <c r="CZ59" s="336"/>
      <c r="DA59" s="336"/>
      <c r="DB59" s="320">
        <v>6</v>
      </c>
      <c r="DC59" s="336"/>
      <c r="DD59" s="336"/>
      <c r="DE59" s="336"/>
      <c r="DF59" s="336"/>
      <c r="DG59" s="336"/>
      <c r="DH59" s="336"/>
      <c r="DI59" s="336"/>
    </row>
    <row r="60" spans="1:113" x14ac:dyDescent="0.2">
      <c r="A60" s="336">
        <f>'All data'!A60</f>
        <v>148</v>
      </c>
      <c r="B60" s="336" t="str">
        <f>'All data'!K60</f>
        <v>U</v>
      </c>
      <c r="C60" s="336" t="str">
        <f>'All data'!L60</f>
        <v>U</v>
      </c>
      <c r="D60" s="336" t="str">
        <f>'All data'!M60</f>
        <v>C228T</v>
      </c>
      <c r="E60" s="336" t="str">
        <f>'All data'!N60</f>
        <v>wt</v>
      </c>
      <c r="F60" s="336" t="str">
        <f>'All data'!O60</f>
        <v>wt</v>
      </c>
      <c r="H60" s="341" t="s">
        <v>1485</v>
      </c>
      <c r="I60" s="336" t="s">
        <v>1184</v>
      </c>
      <c r="J60" s="342" t="s">
        <v>1187</v>
      </c>
      <c r="K60" s="336" t="s">
        <v>1186</v>
      </c>
      <c r="L60" s="343">
        <v>42081</v>
      </c>
      <c r="N60" s="336"/>
      <c r="O60" s="320">
        <v>6</v>
      </c>
      <c r="P60" s="336"/>
      <c r="Q60" s="336"/>
      <c r="R60" s="336"/>
      <c r="S60" s="336"/>
      <c r="T60" s="336"/>
      <c r="U60" s="336"/>
      <c r="V60" s="336"/>
      <c r="W60" s="320">
        <v>6</v>
      </c>
      <c r="X60" s="336"/>
      <c r="Y60" s="336"/>
      <c r="Z60" s="336"/>
      <c r="AA60" s="336"/>
      <c r="AB60" s="336"/>
      <c r="AC60" s="336"/>
      <c r="AD60" s="336"/>
      <c r="AE60" s="336"/>
      <c r="AF60" s="336"/>
      <c r="AG60" s="336"/>
      <c r="AH60" s="336"/>
      <c r="AI60" s="336"/>
      <c r="AJ60" s="336"/>
      <c r="AK60" s="336"/>
      <c r="AL60" s="336"/>
      <c r="AM60" s="336"/>
      <c r="AN60" s="336"/>
      <c r="AO60" s="336"/>
      <c r="AP60" s="336"/>
      <c r="AQ60" s="336"/>
      <c r="AR60" s="336"/>
      <c r="AS60" s="336"/>
      <c r="AT60" s="336"/>
      <c r="AU60" s="336"/>
      <c r="AV60" s="336"/>
      <c r="AW60" s="336"/>
      <c r="AX60" s="336"/>
      <c r="AY60" s="336"/>
      <c r="AZ60" s="336"/>
      <c r="BA60" s="336"/>
      <c r="BB60" s="336"/>
      <c r="BC60" s="336"/>
      <c r="BD60" s="336"/>
      <c r="BE60" s="336"/>
      <c r="BF60" s="336"/>
      <c r="BG60" s="336"/>
      <c r="BH60" s="336"/>
      <c r="BI60" s="336"/>
      <c r="BJ60" s="336"/>
      <c r="BK60" s="336"/>
      <c r="BL60" s="336"/>
      <c r="BM60" s="336"/>
      <c r="BN60" s="336"/>
      <c r="BO60" s="336"/>
      <c r="BP60" s="336"/>
      <c r="BQ60" s="336"/>
      <c r="BR60" s="336"/>
      <c r="BS60" s="336"/>
      <c r="BT60" s="336"/>
      <c r="BU60" s="336"/>
      <c r="BV60" s="336"/>
      <c r="BW60" s="336"/>
      <c r="BX60" s="336"/>
      <c r="BY60" s="336"/>
      <c r="BZ60" s="336"/>
      <c r="CA60" s="336"/>
      <c r="CB60" s="320">
        <v>6</v>
      </c>
      <c r="CC60" s="336"/>
      <c r="CD60" s="336"/>
      <c r="CE60" s="336"/>
      <c r="CF60" s="336"/>
      <c r="CG60" s="336"/>
      <c r="CH60" s="336"/>
      <c r="CI60" s="336"/>
      <c r="CJ60" s="336"/>
      <c r="CK60" s="336"/>
      <c r="CL60" s="336"/>
      <c r="CM60" s="336"/>
      <c r="CN60" s="336"/>
      <c r="CO60" s="336"/>
      <c r="CP60" s="336"/>
      <c r="CQ60" s="336"/>
      <c r="CR60" s="336"/>
      <c r="CS60" s="336"/>
      <c r="CT60" s="336"/>
      <c r="CU60" s="336"/>
      <c r="CV60" s="336"/>
      <c r="CW60" s="336"/>
      <c r="CX60" s="336"/>
      <c r="CY60" s="336"/>
      <c r="CZ60" s="336"/>
      <c r="DA60" s="336"/>
      <c r="DB60" s="336"/>
      <c r="DC60" s="336"/>
      <c r="DD60" s="336"/>
      <c r="DE60" s="336"/>
      <c r="DF60" s="336"/>
      <c r="DG60" s="336"/>
      <c r="DH60" s="336"/>
      <c r="DI60" s="336"/>
    </row>
    <row r="61" spans="1:113" x14ac:dyDescent="0.2">
      <c r="A61" s="336">
        <f>'All data'!A61</f>
        <v>150</v>
      </c>
      <c r="B61" s="336" t="str">
        <f>'All data'!K61</f>
        <v>U</v>
      </c>
      <c r="C61" s="336" t="str">
        <f>'All data'!L61</f>
        <v>U</v>
      </c>
      <c r="D61" s="336" t="str">
        <f>'All data'!M61</f>
        <v>C228T</v>
      </c>
      <c r="E61" s="336" t="str">
        <f>'All data'!N61</f>
        <v>wt</v>
      </c>
      <c r="F61" s="336" t="str">
        <f>'All data'!O61</f>
        <v>wt</v>
      </c>
      <c r="H61" s="341" t="s">
        <v>1188</v>
      </c>
      <c r="I61" s="336" t="s">
        <v>1184</v>
      </c>
      <c r="J61" s="342" t="s">
        <v>1187</v>
      </c>
      <c r="K61" s="336" t="s">
        <v>1186</v>
      </c>
      <c r="L61" s="343">
        <v>42081</v>
      </c>
      <c r="N61" s="336"/>
      <c r="O61" s="336"/>
      <c r="P61" s="336"/>
      <c r="Q61" s="336"/>
      <c r="R61" s="336"/>
      <c r="S61" s="336"/>
      <c r="T61" s="336"/>
      <c r="U61" s="336"/>
      <c r="V61" s="336"/>
      <c r="W61" s="336"/>
      <c r="X61" s="336"/>
      <c r="Y61" s="336"/>
      <c r="Z61" s="336"/>
      <c r="AA61" s="336"/>
      <c r="AB61" s="336"/>
      <c r="AC61" s="336"/>
      <c r="AD61" s="336"/>
      <c r="AE61" s="336"/>
      <c r="AF61" s="336"/>
      <c r="AG61" s="336"/>
      <c r="AH61" s="336"/>
      <c r="AI61" s="336"/>
      <c r="AJ61" s="336"/>
      <c r="AK61" s="336"/>
      <c r="AL61" s="336"/>
      <c r="AM61" s="336"/>
      <c r="AN61" s="336"/>
      <c r="AO61" s="336"/>
      <c r="AP61" s="336"/>
      <c r="AQ61" s="336"/>
      <c r="AR61" s="336"/>
      <c r="AS61" s="336"/>
      <c r="AT61" s="336"/>
      <c r="AU61" s="336"/>
      <c r="AV61" s="336"/>
      <c r="AW61" s="336"/>
      <c r="AX61" s="336"/>
      <c r="AY61" s="336"/>
      <c r="AZ61" s="336"/>
      <c r="BA61" s="336"/>
      <c r="BB61" s="336"/>
      <c r="BC61" s="336"/>
      <c r="BD61" s="336"/>
      <c r="BE61" s="336"/>
      <c r="BF61" s="336"/>
      <c r="BG61" s="336"/>
      <c r="BH61" s="336"/>
      <c r="BI61" s="336"/>
      <c r="BJ61" s="336"/>
      <c r="BK61" s="336"/>
      <c r="BL61" s="336"/>
      <c r="BM61" s="336"/>
      <c r="BN61" s="336"/>
      <c r="BO61" s="336"/>
      <c r="BP61" s="336"/>
      <c r="BQ61" s="336"/>
      <c r="BR61" s="336"/>
      <c r="BS61" s="336"/>
      <c r="BT61" s="336"/>
      <c r="BU61" s="336"/>
      <c r="BV61" s="336"/>
      <c r="BW61" s="336"/>
      <c r="BX61" s="336"/>
      <c r="BY61" s="336"/>
      <c r="BZ61" s="336"/>
      <c r="CA61" s="336"/>
      <c r="CB61" s="336"/>
      <c r="CC61" s="336"/>
      <c r="CD61" s="336"/>
      <c r="CE61" s="336"/>
      <c r="CF61" s="336"/>
      <c r="CG61" s="336"/>
      <c r="CH61" s="336"/>
      <c r="CI61" s="336"/>
      <c r="CJ61" s="336"/>
      <c r="CK61" s="336"/>
      <c r="CL61" s="336"/>
      <c r="CM61" s="336"/>
      <c r="CN61" s="336"/>
      <c r="CO61" s="345">
        <v>3</v>
      </c>
      <c r="CP61" s="336"/>
      <c r="CQ61" s="336"/>
      <c r="CR61" s="336"/>
      <c r="CS61" s="336"/>
      <c r="CT61" s="336"/>
      <c r="CU61" s="336"/>
      <c r="CV61" s="336"/>
      <c r="CW61" s="336"/>
      <c r="CX61" s="336"/>
      <c r="CY61" s="336"/>
      <c r="CZ61" s="336"/>
      <c r="DA61" s="336"/>
      <c r="DB61" s="336"/>
      <c r="DC61" s="336"/>
      <c r="DD61" s="336"/>
      <c r="DE61" s="336"/>
      <c r="DF61" s="336"/>
      <c r="DG61" s="336"/>
      <c r="DH61" s="336"/>
      <c r="DI61" s="336"/>
    </row>
    <row r="62" spans="1:113" x14ac:dyDescent="0.2">
      <c r="A62" s="336">
        <f>'All data'!A62</f>
        <v>154</v>
      </c>
      <c r="B62" s="336" t="str">
        <f>'All data'!K62</f>
        <v>U</v>
      </c>
      <c r="C62" s="336" t="str">
        <f>'All data'!L62</f>
        <v>U</v>
      </c>
      <c r="D62" s="336" t="str">
        <f>'All data'!M62</f>
        <v>C228T</v>
      </c>
      <c r="E62" s="336" t="str">
        <f>'All data'!N62</f>
        <v>wt</v>
      </c>
      <c r="F62" s="336" t="str">
        <f>'All data'!O62</f>
        <v>wt</v>
      </c>
      <c r="H62" s="341" t="s">
        <v>1188</v>
      </c>
      <c r="I62" s="336" t="s">
        <v>1184</v>
      </c>
      <c r="J62" s="342" t="s">
        <v>1187</v>
      </c>
      <c r="K62" s="336" t="s">
        <v>1186</v>
      </c>
      <c r="L62" s="343">
        <v>42081</v>
      </c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36"/>
      <c r="AB62" s="336"/>
      <c r="AC62" s="320">
        <v>6</v>
      </c>
      <c r="AD62" s="336"/>
      <c r="AE62" s="336"/>
      <c r="AF62" s="336"/>
      <c r="AG62" s="336"/>
      <c r="AH62" s="336"/>
      <c r="AI62" s="336"/>
      <c r="AJ62" s="336"/>
      <c r="AK62" s="336"/>
      <c r="AL62" s="336"/>
      <c r="AM62" s="336"/>
      <c r="AN62" s="336"/>
      <c r="AO62" s="336"/>
      <c r="AP62" s="336"/>
      <c r="AQ62" s="336"/>
      <c r="AR62" s="336"/>
      <c r="AS62" s="336"/>
      <c r="AT62" s="336"/>
      <c r="AU62" s="336"/>
      <c r="AV62" s="336"/>
      <c r="AW62" s="336"/>
      <c r="AX62" s="336"/>
      <c r="AY62" s="320">
        <v>6</v>
      </c>
      <c r="AZ62" s="336"/>
      <c r="BA62" s="336"/>
      <c r="BB62" s="336"/>
      <c r="BC62" s="336"/>
      <c r="BD62" s="336"/>
      <c r="BE62" s="336"/>
      <c r="BF62" s="336"/>
      <c r="BG62" s="336"/>
      <c r="BH62" s="336"/>
      <c r="BI62" s="336"/>
      <c r="BJ62" s="336"/>
      <c r="BK62" s="336"/>
      <c r="BL62" s="336"/>
      <c r="BM62" s="336"/>
      <c r="BN62" s="336"/>
      <c r="BO62" s="336"/>
      <c r="BP62" s="336"/>
      <c r="BQ62" s="336"/>
      <c r="BR62" s="336"/>
      <c r="BS62" s="336"/>
      <c r="BT62" s="320">
        <v>6</v>
      </c>
      <c r="BU62" s="336"/>
      <c r="BV62" s="336"/>
      <c r="BW62" s="336"/>
      <c r="BX62" s="336"/>
      <c r="BY62" s="336"/>
      <c r="BZ62" s="336"/>
      <c r="CA62" s="336"/>
      <c r="CB62" s="336"/>
      <c r="CC62" s="336"/>
      <c r="CD62" s="336"/>
      <c r="CE62" s="336"/>
      <c r="CF62" s="336"/>
      <c r="CG62" s="336"/>
      <c r="CH62" s="336"/>
      <c r="CI62" s="336"/>
      <c r="CJ62" s="320">
        <v>6</v>
      </c>
      <c r="CK62" s="320">
        <v>6</v>
      </c>
      <c r="CL62" s="336"/>
      <c r="CM62" s="336"/>
      <c r="CN62" s="336"/>
      <c r="CO62" s="336"/>
      <c r="CP62" s="336"/>
      <c r="CQ62" s="336"/>
      <c r="CR62" s="336"/>
      <c r="CS62" s="336"/>
      <c r="CT62" s="336"/>
      <c r="CU62" s="336"/>
      <c r="CV62" s="336"/>
      <c r="CW62" s="336"/>
      <c r="CX62" s="336"/>
      <c r="CY62" s="336"/>
      <c r="CZ62" s="336"/>
      <c r="DA62" s="336"/>
      <c r="DB62" s="320">
        <v>6</v>
      </c>
      <c r="DC62" s="336"/>
      <c r="DD62" s="336"/>
      <c r="DE62" s="336"/>
      <c r="DF62" s="336"/>
      <c r="DG62" s="336"/>
      <c r="DH62" s="336"/>
      <c r="DI62" s="344">
        <v>7</v>
      </c>
    </row>
    <row r="63" spans="1:113" x14ac:dyDescent="0.2">
      <c r="A63" s="336">
        <f>'All data'!A63</f>
        <v>155</v>
      </c>
      <c r="B63" s="336" t="str">
        <f>'All data'!K63</f>
        <v>M</v>
      </c>
      <c r="C63" s="336" t="str">
        <f>'All data'!L63</f>
        <v>M</v>
      </c>
      <c r="D63" s="336" t="str">
        <f>'All data'!M63</f>
        <v>C228T</v>
      </c>
      <c r="E63" s="336" t="str">
        <f>'All data'!N63</f>
        <v>wt</v>
      </c>
      <c r="F63" s="336" t="str">
        <f>'All data'!O63</f>
        <v>wt</v>
      </c>
      <c r="H63" s="341" t="s">
        <v>1485</v>
      </c>
      <c r="I63" s="336" t="s">
        <v>1184</v>
      </c>
      <c r="J63" s="342" t="s">
        <v>1187</v>
      </c>
      <c r="K63" s="336" t="s">
        <v>1186</v>
      </c>
      <c r="L63" s="343">
        <v>42081</v>
      </c>
      <c r="N63" s="336"/>
      <c r="O63" s="336"/>
      <c r="P63" s="336"/>
      <c r="Q63" s="336"/>
      <c r="R63" s="336"/>
      <c r="S63" s="336"/>
      <c r="T63" s="336"/>
      <c r="U63" s="336"/>
      <c r="V63" s="336"/>
      <c r="W63" s="336"/>
      <c r="X63" s="336"/>
      <c r="Y63" s="336"/>
      <c r="Z63" s="336"/>
      <c r="AA63" s="336"/>
      <c r="AB63" s="336"/>
      <c r="AC63" s="336"/>
      <c r="AD63" s="336"/>
      <c r="AE63" s="336"/>
      <c r="AF63" s="336"/>
      <c r="AG63" s="336"/>
      <c r="AH63" s="336"/>
      <c r="AI63" s="336"/>
      <c r="AJ63" s="336"/>
      <c r="AK63" s="336"/>
      <c r="AL63" s="336"/>
      <c r="AM63" s="336"/>
      <c r="AN63" s="336"/>
      <c r="AO63" s="336"/>
      <c r="AP63" s="336"/>
      <c r="AQ63" s="336"/>
      <c r="AR63" s="336"/>
      <c r="AS63" s="336"/>
      <c r="AT63" s="336"/>
      <c r="AU63" s="336"/>
      <c r="AV63" s="336"/>
      <c r="AW63" s="336"/>
      <c r="AX63" s="336"/>
      <c r="AY63" s="336"/>
      <c r="AZ63" s="336"/>
      <c r="BA63" s="336"/>
      <c r="BB63" s="336"/>
      <c r="BC63" s="336"/>
      <c r="BD63" s="336"/>
      <c r="BE63" s="336"/>
      <c r="BF63" s="336"/>
      <c r="BG63" s="336"/>
      <c r="BH63" s="336"/>
      <c r="BI63" s="336"/>
      <c r="BJ63" s="336"/>
      <c r="BK63" s="336"/>
      <c r="BL63" s="336"/>
      <c r="BM63" s="336"/>
      <c r="BN63" s="336"/>
      <c r="BO63" s="336"/>
      <c r="BP63" s="336"/>
      <c r="BQ63" s="320">
        <v>6</v>
      </c>
      <c r="BR63" s="336"/>
      <c r="BS63" s="336"/>
      <c r="BT63" s="336"/>
      <c r="BU63" s="336"/>
      <c r="BV63" s="336"/>
      <c r="BW63" s="336"/>
      <c r="BX63" s="336"/>
      <c r="BY63" s="336"/>
      <c r="BZ63" s="336"/>
      <c r="CA63" s="336"/>
      <c r="CB63" s="336"/>
      <c r="CC63" s="336"/>
      <c r="CD63" s="336"/>
      <c r="CE63" s="336"/>
      <c r="CF63" s="336"/>
      <c r="CG63" s="336"/>
      <c r="CH63" s="336"/>
      <c r="CI63" s="336"/>
      <c r="CJ63" s="336"/>
      <c r="CK63" s="336"/>
      <c r="CL63" s="336"/>
      <c r="CM63" s="336"/>
      <c r="CN63" s="336"/>
      <c r="CO63" s="336"/>
      <c r="CP63" s="336"/>
      <c r="CQ63" s="336"/>
      <c r="CR63" s="336"/>
      <c r="CS63" s="336"/>
      <c r="CT63" s="336"/>
      <c r="CU63" s="336"/>
      <c r="CV63" s="336"/>
      <c r="CW63" s="336"/>
      <c r="CX63" s="336"/>
      <c r="CY63" s="320">
        <v>6</v>
      </c>
      <c r="CZ63" s="336"/>
      <c r="DA63" s="336"/>
      <c r="DB63" s="336"/>
      <c r="DC63" s="336"/>
      <c r="DD63" s="336"/>
      <c r="DE63" s="336"/>
      <c r="DF63" s="336"/>
      <c r="DG63" s="336"/>
      <c r="DH63" s="336"/>
      <c r="DI63" s="336"/>
    </row>
    <row r="64" spans="1:113" x14ac:dyDescent="0.2">
      <c r="A64" s="336">
        <f>'All data'!A64</f>
        <v>156</v>
      </c>
      <c r="B64" s="336" t="str">
        <f>'All data'!K64</f>
        <v>M</v>
      </c>
      <c r="C64" s="336" t="str">
        <f>'All data'!L64</f>
        <v>M</v>
      </c>
      <c r="D64" s="336" t="str">
        <f>'All data'!M64</f>
        <v>C228T</v>
      </c>
      <c r="E64" s="336" t="str">
        <f>'All data'!N64</f>
        <v>wt</v>
      </c>
      <c r="F64" s="336" t="str">
        <f>'All data'!O64</f>
        <v>wt</v>
      </c>
      <c r="H64" s="341" t="s">
        <v>1485</v>
      </c>
      <c r="I64" s="336" t="s">
        <v>1184</v>
      </c>
      <c r="J64" s="342" t="s">
        <v>1187</v>
      </c>
      <c r="K64" s="336" t="s">
        <v>1186</v>
      </c>
      <c r="L64" s="343">
        <v>42081</v>
      </c>
      <c r="N64" s="336"/>
      <c r="O64" s="336"/>
      <c r="P64" s="336"/>
      <c r="Q64" s="336"/>
      <c r="R64" s="336"/>
      <c r="S64" s="336"/>
      <c r="T64" s="336"/>
      <c r="U64" s="336"/>
      <c r="V64" s="336"/>
      <c r="W64" s="336"/>
      <c r="X64" s="336"/>
      <c r="Y64" s="336"/>
      <c r="Z64" s="336"/>
      <c r="AA64" s="336"/>
      <c r="AB64" s="336"/>
      <c r="AC64" s="336"/>
      <c r="AD64" s="336"/>
      <c r="AE64" s="336"/>
      <c r="AF64" s="336"/>
      <c r="AG64" s="336"/>
      <c r="AH64" s="336"/>
      <c r="AI64" s="336"/>
      <c r="AJ64" s="336"/>
      <c r="AK64" s="336"/>
      <c r="AL64" s="336"/>
      <c r="AM64" s="336"/>
      <c r="AN64" s="336"/>
      <c r="AO64" s="336"/>
      <c r="AP64" s="336"/>
      <c r="AQ64" s="336"/>
      <c r="AR64" s="336"/>
      <c r="AS64" s="336"/>
      <c r="AT64" s="336"/>
      <c r="AU64" s="336"/>
      <c r="AV64" s="336"/>
      <c r="AW64" s="336"/>
      <c r="AX64" s="336"/>
      <c r="AY64" s="336"/>
      <c r="AZ64" s="336"/>
      <c r="BA64" s="336"/>
      <c r="BB64" s="336"/>
      <c r="BC64" s="336"/>
      <c r="BD64" s="336"/>
      <c r="BE64" s="336"/>
      <c r="BF64" s="336"/>
      <c r="BG64" s="336"/>
      <c r="BH64" s="336"/>
      <c r="BI64" s="336"/>
      <c r="BJ64" s="336"/>
      <c r="BK64" s="336"/>
      <c r="BL64" s="336"/>
      <c r="BM64" s="336"/>
      <c r="BN64" s="336"/>
      <c r="BO64" s="336"/>
      <c r="BP64" s="336"/>
      <c r="BQ64" s="336"/>
      <c r="BR64" s="336"/>
      <c r="BS64" s="336"/>
      <c r="BT64" s="336"/>
      <c r="BU64" s="336"/>
      <c r="BV64" s="324">
        <v>5</v>
      </c>
      <c r="BW64" s="336"/>
      <c r="BX64" s="336"/>
      <c r="BY64" s="336"/>
      <c r="BZ64" s="336"/>
      <c r="CA64" s="336"/>
      <c r="CB64" s="336"/>
      <c r="CC64" s="336"/>
      <c r="CD64" s="336"/>
      <c r="CE64" s="336"/>
      <c r="CF64" s="336"/>
      <c r="CG64" s="336"/>
      <c r="CH64" s="336"/>
      <c r="CI64" s="336"/>
      <c r="CJ64" s="336"/>
      <c r="CK64" s="336"/>
      <c r="CL64" s="336"/>
      <c r="CM64" s="336"/>
      <c r="CN64" s="336"/>
      <c r="CO64" s="336"/>
      <c r="CP64" s="336"/>
      <c r="CQ64" s="336"/>
      <c r="CR64" s="336"/>
      <c r="CS64" s="336"/>
      <c r="CT64" s="336"/>
      <c r="CU64" s="336"/>
      <c r="CV64" s="336"/>
      <c r="CW64" s="336"/>
      <c r="CX64" s="336"/>
      <c r="CY64" s="336"/>
      <c r="CZ64" s="336"/>
      <c r="DA64" s="336"/>
      <c r="DB64" s="336"/>
      <c r="DC64" s="336"/>
      <c r="DD64" s="336"/>
      <c r="DE64" s="336"/>
      <c r="DF64" s="336"/>
      <c r="DG64" s="336"/>
      <c r="DH64" s="336"/>
      <c r="DI64" s="336"/>
    </row>
    <row r="65" spans="1:113" x14ac:dyDescent="0.2">
      <c r="A65" s="336">
        <f>'All data'!A65</f>
        <v>157</v>
      </c>
      <c r="B65" s="336" t="s">
        <v>61</v>
      </c>
      <c r="C65" s="336" t="str">
        <f>'All data'!L65</f>
        <v>U</v>
      </c>
      <c r="D65" s="336" t="str">
        <f>'All data'!M65</f>
        <v>C250T</v>
      </c>
      <c r="E65" s="336" t="str">
        <f>'All data'!N65</f>
        <v>wt</v>
      </c>
      <c r="F65" s="336" t="str">
        <f>'All data'!O65</f>
        <v>wt</v>
      </c>
      <c r="H65" s="341" t="s">
        <v>1297</v>
      </c>
      <c r="I65" s="336" t="s">
        <v>1296</v>
      </c>
      <c r="J65" s="342" t="s">
        <v>1187</v>
      </c>
      <c r="K65" s="336" t="s">
        <v>1186</v>
      </c>
      <c r="L65" s="343">
        <v>43271</v>
      </c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336"/>
      <c r="AF65" s="336"/>
      <c r="AG65" s="336"/>
      <c r="AH65" s="336"/>
      <c r="AI65" s="336"/>
      <c r="AJ65" s="336"/>
      <c r="AK65" s="336"/>
      <c r="AL65" s="336"/>
      <c r="AM65" s="336"/>
      <c r="AN65" s="336"/>
      <c r="AO65" s="336"/>
      <c r="AP65" s="336"/>
      <c r="AQ65" s="336"/>
      <c r="AR65" s="336"/>
      <c r="AS65" s="336"/>
      <c r="AT65" s="336"/>
      <c r="AU65" s="336"/>
      <c r="AV65" s="336"/>
      <c r="AW65" s="336"/>
      <c r="AX65" s="336"/>
      <c r="AY65" s="336"/>
      <c r="AZ65" s="336"/>
      <c r="BA65" s="336"/>
      <c r="BB65" s="336"/>
      <c r="BC65" s="336"/>
      <c r="BD65" s="336"/>
      <c r="BE65" s="336"/>
      <c r="BF65" s="336"/>
      <c r="BG65" s="336"/>
      <c r="BH65" s="336"/>
      <c r="BI65" s="336"/>
      <c r="BJ65" s="336"/>
      <c r="BK65" s="336"/>
      <c r="BL65" s="336"/>
      <c r="BM65" s="336"/>
      <c r="BN65" s="336"/>
      <c r="BO65" s="336"/>
      <c r="BP65" s="336"/>
      <c r="BQ65" s="320">
        <v>6</v>
      </c>
      <c r="BR65" s="336"/>
      <c r="BS65" s="336"/>
      <c r="BT65" s="336"/>
      <c r="BU65" s="336"/>
      <c r="BV65" s="336"/>
      <c r="BW65" s="321">
        <v>4</v>
      </c>
      <c r="BX65" s="336"/>
      <c r="BY65" s="336"/>
      <c r="BZ65" s="320">
        <v>6</v>
      </c>
      <c r="CA65" s="336"/>
      <c r="CB65" s="336"/>
      <c r="CC65" s="336"/>
      <c r="CD65" s="325">
        <v>8</v>
      </c>
      <c r="CE65" s="336"/>
      <c r="CF65" s="336"/>
      <c r="CG65" s="336"/>
      <c r="CH65" s="336"/>
      <c r="CI65" s="336"/>
      <c r="CJ65" s="336"/>
      <c r="CK65" s="344">
        <v>7</v>
      </c>
      <c r="CL65" s="336"/>
      <c r="CM65" s="336"/>
      <c r="CN65" s="336"/>
      <c r="CO65" s="336"/>
      <c r="CP65" s="336"/>
      <c r="CQ65" s="336"/>
      <c r="CR65" s="336"/>
      <c r="CS65" s="336"/>
      <c r="CT65" s="336"/>
      <c r="CU65" s="336"/>
      <c r="CV65" s="336"/>
      <c r="CW65" s="336"/>
      <c r="CX65" s="336"/>
      <c r="CY65" s="346">
        <v>1</v>
      </c>
      <c r="CZ65" s="336"/>
      <c r="DA65" s="336"/>
      <c r="DB65" s="336"/>
      <c r="DC65" s="336"/>
      <c r="DD65" s="336"/>
      <c r="DE65" s="336"/>
      <c r="DF65" s="336"/>
      <c r="DG65" s="336"/>
      <c r="DH65" s="336"/>
      <c r="DI65" s="336"/>
    </row>
    <row r="66" spans="1:113" x14ac:dyDescent="0.2">
      <c r="A66" s="336">
        <f>'All data'!A66</f>
        <v>159</v>
      </c>
      <c r="B66" s="336" t="s">
        <v>61</v>
      </c>
      <c r="C66" s="336" t="str">
        <f>'All data'!L66</f>
        <v>Indeterminate</v>
      </c>
      <c r="D66" s="336" t="str">
        <f>'All data'!M66</f>
        <v>wt</v>
      </c>
      <c r="E66" s="336" t="str">
        <f>'All data'!N66</f>
        <v>fail</v>
      </c>
      <c r="F66" s="336" t="str">
        <f>'All data'!O66</f>
        <v>wt</v>
      </c>
      <c r="H66" s="341" t="s">
        <v>1485</v>
      </c>
      <c r="I66" s="336" t="s">
        <v>1184</v>
      </c>
      <c r="J66" s="342" t="s">
        <v>1187</v>
      </c>
      <c r="K66" s="336" t="s">
        <v>1186</v>
      </c>
      <c r="L66" s="343">
        <v>42081</v>
      </c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6"/>
      <c r="AG66" s="336"/>
      <c r="AH66" s="336"/>
      <c r="AI66" s="336"/>
      <c r="AJ66" s="336"/>
      <c r="AK66" s="336"/>
      <c r="AL66" s="336"/>
      <c r="AM66" s="336"/>
      <c r="AN66" s="336"/>
      <c r="AO66" s="336"/>
      <c r="AP66" s="336"/>
      <c r="AQ66" s="336"/>
      <c r="AR66" s="336"/>
      <c r="AS66" s="336"/>
      <c r="AT66" s="336"/>
      <c r="AU66" s="336"/>
      <c r="AV66" s="336"/>
      <c r="AW66" s="336"/>
      <c r="AX66" s="336"/>
      <c r="AY66" s="336"/>
      <c r="AZ66" s="336"/>
      <c r="BA66" s="336"/>
      <c r="BB66" s="336"/>
      <c r="BC66" s="336"/>
      <c r="BD66" s="336"/>
      <c r="BE66" s="336"/>
      <c r="BF66" s="336"/>
      <c r="BG66" s="336"/>
      <c r="BH66" s="336"/>
      <c r="BI66" s="336"/>
      <c r="BJ66" s="336"/>
      <c r="BK66" s="336"/>
      <c r="BL66" s="336"/>
      <c r="BM66" s="336"/>
      <c r="BN66" s="336"/>
      <c r="BO66" s="336"/>
      <c r="BP66" s="336"/>
      <c r="BQ66" s="336"/>
      <c r="BR66" s="336"/>
      <c r="BS66" s="336"/>
      <c r="BT66" s="336"/>
      <c r="BU66" s="336"/>
      <c r="BV66" s="336"/>
      <c r="BW66" s="336"/>
      <c r="BX66" s="336"/>
      <c r="BY66" s="336"/>
      <c r="BZ66" s="336"/>
      <c r="CA66" s="336"/>
      <c r="CB66" s="336"/>
      <c r="CC66" s="336"/>
      <c r="CD66" s="336"/>
      <c r="CE66" s="336"/>
      <c r="CF66" s="336"/>
      <c r="CG66" s="336"/>
      <c r="CH66" s="336"/>
      <c r="CI66" s="336"/>
      <c r="CJ66" s="336"/>
      <c r="CK66" s="336"/>
      <c r="CL66" s="336"/>
      <c r="CM66" s="336"/>
      <c r="CN66" s="336"/>
      <c r="CO66" s="336"/>
      <c r="CP66" s="336"/>
      <c r="CQ66" s="336"/>
      <c r="CR66" s="336"/>
      <c r="CS66" s="336"/>
      <c r="CT66" s="336"/>
      <c r="CU66" s="336"/>
      <c r="CV66" s="336"/>
      <c r="CW66" s="336"/>
      <c r="CX66" s="336"/>
      <c r="CY66" s="320">
        <v>6</v>
      </c>
      <c r="CZ66" s="336"/>
      <c r="DA66" s="336"/>
      <c r="DB66" s="336"/>
      <c r="DC66" s="336"/>
      <c r="DD66" s="336"/>
      <c r="DE66" s="336"/>
      <c r="DF66" s="336"/>
      <c r="DG66" s="336"/>
      <c r="DH66" s="336"/>
      <c r="DI66" s="336"/>
    </row>
    <row r="67" spans="1:113" x14ac:dyDescent="0.2">
      <c r="A67" s="336">
        <f>'All data'!A67</f>
        <v>161</v>
      </c>
      <c r="B67" s="336" t="str">
        <f>'All data'!K67</f>
        <v>M</v>
      </c>
      <c r="C67" s="336" t="str">
        <f>'All data'!L67</f>
        <v>M</v>
      </c>
      <c r="D67" s="336" t="str">
        <f>'All data'!M67</f>
        <v>C228T</v>
      </c>
      <c r="E67" s="336" t="str">
        <f>'All data'!N67</f>
        <v>wt</v>
      </c>
      <c r="F67" s="336" t="str">
        <f>'All data'!O67</f>
        <v>wt</v>
      </c>
      <c r="H67" s="341" t="s">
        <v>1297</v>
      </c>
      <c r="I67" s="336" t="s">
        <v>1296</v>
      </c>
      <c r="J67" s="342" t="s">
        <v>1187</v>
      </c>
      <c r="K67" s="336" t="s">
        <v>1185</v>
      </c>
      <c r="L67" s="343">
        <v>42675</v>
      </c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B67" s="336"/>
      <c r="AC67" s="336"/>
      <c r="AD67" s="336"/>
      <c r="AE67" s="336"/>
      <c r="AF67" s="336"/>
      <c r="AG67" s="336"/>
      <c r="AH67" s="336"/>
      <c r="AI67" s="336"/>
      <c r="AJ67" s="336"/>
      <c r="AK67" s="336"/>
      <c r="AL67" s="336"/>
      <c r="AM67" s="336"/>
      <c r="AN67" s="336"/>
      <c r="AO67" s="336"/>
      <c r="AP67" s="336"/>
      <c r="AQ67" s="336"/>
      <c r="AR67" s="336"/>
      <c r="AS67" s="336"/>
      <c r="AT67" s="336"/>
      <c r="AU67" s="336"/>
      <c r="AV67" s="336"/>
      <c r="AW67" s="336"/>
      <c r="AX67" s="336"/>
      <c r="AY67" s="336"/>
      <c r="AZ67" s="336"/>
      <c r="BA67" s="336"/>
      <c r="BB67" s="323">
        <v>9</v>
      </c>
      <c r="BC67" s="336"/>
      <c r="BD67" s="336"/>
      <c r="BE67" s="336"/>
      <c r="BF67" s="336"/>
      <c r="BG67" s="336"/>
      <c r="BH67" s="336"/>
      <c r="BI67" s="336"/>
      <c r="BJ67" s="336"/>
      <c r="BK67" s="336"/>
      <c r="BL67" s="336"/>
      <c r="BM67" s="336"/>
      <c r="BN67" s="336"/>
      <c r="BO67" s="336"/>
      <c r="BP67" s="320">
        <v>6</v>
      </c>
      <c r="BQ67" s="320">
        <v>6</v>
      </c>
      <c r="BR67" s="336"/>
      <c r="BS67" s="336"/>
      <c r="BT67" s="336"/>
      <c r="BU67" s="336"/>
      <c r="BV67" s="336"/>
      <c r="BW67" s="336"/>
      <c r="BX67" s="336"/>
      <c r="BY67" s="336"/>
      <c r="BZ67" s="336"/>
      <c r="CA67" s="336"/>
      <c r="CB67" s="344">
        <v>7</v>
      </c>
      <c r="CC67" s="336"/>
      <c r="CD67" s="336"/>
      <c r="CE67" s="336"/>
      <c r="CF67" s="344">
        <v>7</v>
      </c>
      <c r="CG67" s="336"/>
      <c r="CH67" s="336"/>
      <c r="CI67" s="336"/>
      <c r="CJ67" s="336"/>
      <c r="CK67" s="336"/>
      <c r="CL67" s="336"/>
      <c r="CM67" s="336"/>
      <c r="CN67" s="321">
        <v>4</v>
      </c>
      <c r="CO67" s="336"/>
      <c r="CP67" s="336"/>
      <c r="CQ67" s="336"/>
      <c r="CR67" s="336"/>
      <c r="CS67" s="336"/>
      <c r="CT67" s="336"/>
      <c r="CU67" s="336"/>
      <c r="CV67" s="336"/>
      <c r="CW67" s="336"/>
      <c r="CX67" s="336"/>
      <c r="CY67" s="320">
        <v>6</v>
      </c>
      <c r="CZ67" s="336"/>
      <c r="DA67" s="336"/>
      <c r="DB67" s="320">
        <v>6</v>
      </c>
      <c r="DC67" s="336"/>
      <c r="DD67" s="336"/>
      <c r="DE67" s="336"/>
      <c r="DF67" s="336"/>
      <c r="DG67" s="336"/>
      <c r="DH67" s="336"/>
      <c r="DI67" s="336"/>
    </row>
    <row r="68" spans="1:113" x14ac:dyDescent="0.2">
      <c r="A68" s="336">
        <f>'All data'!A68</f>
        <v>164</v>
      </c>
      <c r="B68" s="336" t="s">
        <v>61</v>
      </c>
      <c r="C68" s="336" t="str">
        <f>'All data'!L68</f>
        <v>M</v>
      </c>
      <c r="D68" s="336" t="str">
        <f>'All data'!M68</f>
        <v>wt</v>
      </c>
      <c r="E68" s="336" t="str">
        <f>'All data'!N68</f>
        <v>Het R132H</v>
      </c>
      <c r="F68" s="336" t="str">
        <f>'All data'!O68</f>
        <v>wt</v>
      </c>
      <c r="H68" s="341" t="s">
        <v>1297</v>
      </c>
      <c r="I68" s="336" t="s">
        <v>1296</v>
      </c>
      <c r="J68" s="342" t="s">
        <v>1187</v>
      </c>
      <c r="K68" s="336" t="s">
        <v>1186</v>
      </c>
      <c r="L68" s="343">
        <v>42675</v>
      </c>
      <c r="N68" s="336"/>
      <c r="O68" s="336"/>
      <c r="P68" s="336"/>
      <c r="Q68" s="336"/>
      <c r="R68" s="336"/>
      <c r="S68" s="320">
        <v>6</v>
      </c>
      <c r="T68" s="336"/>
      <c r="U68" s="345">
        <v>3</v>
      </c>
      <c r="V68" s="345">
        <v>3</v>
      </c>
      <c r="W68" s="336"/>
      <c r="X68" s="336"/>
      <c r="Y68" s="336"/>
      <c r="Z68" s="336"/>
      <c r="AA68" s="336"/>
      <c r="AB68" s="336"/>
      <c r="AC68" s="336"/>
      <c r="AD68" s="336"/>
      <c r="AE68" s="336"/>
      <c r="AF68" s="336"/>
      <c r="AG68" s="336"/>
      <c r="AH68" s="336"/>
      <c r="AI68" s="336"/>
      <c r="AJ68" s="336"/>
      <c r="AK68" s="336"/>
      <c r="AL68" s="336"/>
      <c r="AM68" s="336"/>
      <c r="AN68" s="336"/>
      <c r="AO68" s="336"/>
      <c r="AP68" s="336"/>
      <c r="AQ68" s="336"/>
      <c r="AR68" s="336"/>
      <c r="AS68" s="336"/>
      <c r="AT68" s="336"/>
      <c r="AU68" s="336"/>
      <c r="AV68" s="336"/>
      <c r="AW68" s="336"/>
      <c r="AX68" s="336"/>
      <c r="AY68" s="320">
        <v>6</v>
      </c>
      <c r="AZ68" s="336"/>
      <c r="BA68" s="336"/>
      <c r="BB68" s="336"/>
      <c r="BC68" s="336"/>
      <c r="BD68" s="336"/>
      <c r="BE68" s="336"/>
      <c r="BF68" s="336"/>
      <c r="BG68" s="336"/>
      <c r="BH68" s="336"/>
      <c r="BI68" s="336"/>
      <c r="BJ68" s="336"/>
      <c r="BK68" s="336"/>
      <c r="BL68" s="336"/>
      <c r="BM68" s="336"/>
      <c r="BN68" s="336"/>
      <c r="BO68" s="336"/>
      <c r="BP68" s="336"/>
      <c r="BQ68" s="336"/>
      <c r="BR68" s="345">
        <v>3</v>
      </c>
      <c r="BS68" s="336"/>
      <c r="BT68" s="336"/>
      <c r="BU68" s="336"/>
      <c r="BV68" s="336"/>
      <c r="BW68" s="336"/>
      <c r="BX68" s="336"/>
      <c r="BY68" s="336"/>
      <c r="BZ68" s="336"/>
      <c r="CA68" s="336"/>
      <c r="CB68" s="336"/>
      <c r="CC68" s="336"/>
      <c r="CD68" s="336"/>
      <c r="CE68" s="336"/>
      <c r="CF68" s="336"/>
      <c r="CG68" s="336"/>
      <c r="CH68" s="336"/>
      <c r="CI68" s="336"/>
      <c r="CJ68" s="336"/>
      <c r="CK68" s="336"/>
      <c r="CL68" s="336"/>
      <c r="CM68" s="336"/>
      <c r="CN68" s="336"/>
      <c r="CO68" s="336"/>
      <c r="CP68" s="336"/>
      <c r="CQ68" s="336"/>
      <c r="CR68" s="336"/>
      <c r="CS68" s="336"/>
      <c r="CT68" s="336"/>
      <c r="CU68" s="336"/>
      <c r="CV68" s="336"/>
      <c r="CW68" s="336"/>
      <c r="CX68" s="336"/>
      <c r="CY68" s="322">
        <v>2</v>
      </c>
      <c r="CZ68" s="336"/>
      <c r="DA68" s="336"/>
      <c r="DB68" s="336"/>
      <c r="DC68" s="336"/>
      <c r="DD68" s="336"/>
      <c r="DE68" s="336"/>
      <c r="DF68" s="336"/>
      <c r="DG68" s="336"/>
      <c r="DH68" s="336"/>
      <c r="DI68" s="336"/>
    </row>
    <row r="69" spans="1:113" x14ac:dyDescent="0.2">
      <c r="A69" s="336">
        <f>'All data'!A69</f>
        <v>167</v>
      </c>
      <c r="B69" s="336" t="str">
        <f>'All data'!K69</f>
        <v>M</v>
      </c>
      <c r="C69" s="336" t="str">
        <f>'All data'!L69</f>
        <v>M</v>
      </c>
      <c r="D69" s="336" t="str">
        <f>'All data'!M69</f>
        <v>C228T</v>
      </c>
      <c r="E69" s="336" t="str">
        <f>'All data'!N69</f>
        <v>wt</v>
      </c>
      <c r="F69" s="336" t="str">
        <f>'All data'!O69</f>
        <v>wt</v>
      </c>
      <c r="H69" s="341" t="s">
        <v>1297</v>
      </c>
      <c r="I69" s="336" t="s">
        <v>1296</v>
      </c>
      <c r="J69" s="342" t="s">
        <v>1187</v>
      </c>
      <c r="K69" s="336" t="s">
        <v>1185</v>
      </c>
      <c r="L69" s="343">
        <v>42675</v>
      </c>
      <c r="N69" s="336"/>
      <c r="O69" s="336"/>
      <c r="P69" s="320">
        <v>6</v>
      </c>
      <c r="Q69" s="336"/>
      <c r="R69" s="336"/>
      <c r="S69" s="320">
        <v>6</v>
      </c>
      <c r="T69" s="336"/>
      <c r="U69" s="336"/>
      <c r="V69" s="336"/>
      <c r="W69" s="336"/>
      <c r="X69" s="336"/>
      <c r="Y69" s="336"/>
      <c r="Z69" s="336"/>
      <c r="AA69" s="336"/>
      <c r="AB69" s="336"/>
      <c r="AC69" s="336"/>
      <c r="AD69" s="336"/>
      <c r="AE69" s="336"/>
      <c r="AF69" s="336"/>
      <c r="AG69" s="336"/>
      <c r="AH69" s="336"/>
      <c r="AI69" s="336"/>
      <c r="AJ69" s="336"/>
      <c r="AK69" s="336"/>
      <c r="AL69" s="336"/>
      <c r="AM69" s="336"/>
      <c r="AN69" s="336"/>
      <c r="AO69" s="336"/>
      <c r="AP69" s="336"/>
      <c r="AQ69" s="336"/>
      <c r="AR69" s="336"/>
      <c r="AS69" s="336"/>
      <c r="AT69" s="336"/>
      <c r="AU69" s="336"/>
      <c r="AV69" s="336"/>
      <c r="AW69" s="336"/>
      <c r="AX69" s="320">
        <v>6</v>
      </c>
      <c r="AY69" s="336"/>
      <c r="AZ69" s="336"/>
      <c r="BA69" s="336"/>
      <c r="BB69" s="336"/>
      <c r="BC69" s="336"/>
      <c r="BD69" s="336"/>
      <c r="BE69" s="336"/>
      <c r="BF69" s="336"/>
      <c r="BG69" s="336"/>
      <c r="BH69" s="336"/>
      <c r="BI69" s="336"/>
      <c r="BJ69" s="336"/>
      <c r="BK69" s="336"/>
      <c r="BL69" s="336"/>
      <c r="BM69" s="336"/>
      <c r="BN69" s="323">
        <v>9</v>
      </c>
      <c r="BO69" s="336"/>
      <c r="BP69" s="336"/>
      <c r="BQ69" s="320">
        <v>6</v>
      </c>
      <c r="BR69" s="320">
        <v>6</v>
      </c>
      <c r="BS69" s="336"/>
      <c r="BT69" s="336"/>
      <c r="BU69" s="336"/>
      <c r="BV69" s="336"/>
      <c r="BW69" s="336"/>
      <c r="BX69" s="336"/>
      <c r="BY69" s="336"/>
      <c r="BZ69" s="336"/>
      <c r="CA69" s="336"/>
      <c r="CB69" s="323">
        <v>9</v>
      </c>
      <c r="CC69" s="336"/>
      <c r="CD69" s="336"/>
      <c r="CE69" s="336"/>
      <c r="CF69" s="336"/>
      <c r="CG69" s="336"/>
      <c r="CH69" s="336"/>
      <c r="CI69" s="336"/>
      <c r="CJ69" s="336"/>
      <c r="CK69" s="336"/>
      <c r="CL69" s="336"/>
      <c r="CM69" s="336"/>
      <c r="CN69" s="336"/>
      <c r="CO69" s="336"/>
      <c r="CP69" s="336"/>
      <c r="CQ69" s="336"/>
      <c r="CR69" s="336"/>
      <c r="CS69" s="336"/>
      <c r="CT69" s="336"/>
      <c r="CU69" s="336"/>
      <c r="CV69" s="336"/>
      <c r="CW69" s="336"/>
      <c r="CX69" s="336"/>
      <c r="CY69" s="321">
        <v>4</v>
      </c>
      <c r="CZ69" s="336"/>
      <c r="DA69" s="336"/>
      <c r="DB69" s="336"/>
      <c r="DC69" s="336"/>
      <c r="DD69" s="336"/>
      <c r="DE69" s="336"/>
      <c r="DF69" s="336"/>
      <c r="DG69" s="336"/>
      <c r="DH69" s="336"/>
      <c r="DI69" s="336"/>
    </row>
    <row r="70" spans="1:113" x14ac:dyDescent="0.2">
      <c r="A70" s="336">
        <f>'All data'!A70</f>
        <v>168</v>
      </c>
      <c r="B70" s="336" t="str">
        <f>'All data'!K70</f>
        <v>U</v>
      </c>
      <c r="C70" s="336" t="str">
        <f>'All data'!L70</f>
        <v>M</v>
      </c>
      <c r="D70" s="336" t="str">
        <f>'All data'!M70</f>
        <v>wt</v>
      </c>
      <c r="E70" s="336" t="str">
        <f>'All data'!N70</f>
        <v>wt</v>
      </c>
      <c r="F70" s="336" t="str">
        <f>'All data'!O70</f>
        <v>wt</v>
      </c>
      <c r="H70" s="341" t="s">
        <v>1485</v>
      </c>
      <c r="I70" s="336" t="s">
        <v>1184</v>
      </c>
      <c r="J70" s="342" t="s">
        <v>1187</v>
      </c>
      <c r="K70" s="336" t="s">
        <v>1186</v>
      </c>
      <c r="L70" s="343">
        <v>42081</v>
      </c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6"/>
      <c r="AB70" s="336"/>
      <c r="AC70" s="336"/>
      <c r="AD70" s="336"/>
      <c r="AE70" s="336"/>
      <c r="AF70" s="336"/>
      <c r="AG70" s="336"/>
      <c r="AH70" s="336"/>
      <c r="AI70" s="336"/>
      <c r="AJ70" s="336"/>
      <c r="AK70" s="336"/>
      <c r="AL70" s="336"/>
      <c r="AM70" s="336"/>
      <c r="AN70" s="336"/>
      <c r="AO70" s="336"/>
      <c r="AP70" s="336"/>
      <c r="AQ70" s="336"/>
      <c r="AR70" s="336"/>
      <c r="AS70" s="336"/>
      <c r="AT70" s="336"/>
      <c r="AU70" s="336"/>
      <c r="AV70" s="336"/>
      <c r="AW70" s="336"/>
      <c r="AX70" s="336"/>
      <c r="AY70" s="336"/>
      <c r="AZ70" s="336"/>
      <c r="BA70" s="336"/>
      <c r="BB70" s="336"/>
      <c r="BC70" s="336"/>
      <c r="BD70" s="336"/>
      <c r="BE70" s="336"/>
      <c r="BF70" s="336"/>
      <c r="BG70" s="336"/>
      <c r="BH70" s="336"/>
      <c r="BI70" s="336"/>
      <c r="BJ70" s="336"/>
      <c r="BK70" s="336"/>
      <c r="BL70" s="336"/>
      <c r="BM70" s="336"/>
      <c r="BN70" s="336"/>
      <c r="BO70" s="336"/>
      <c r="BP70" s="336"/>
      <c r="BQ70" s="336"/>
      <c r="BR70" s="336"/>
      <c r="BS70" s="336"/>
      <c r="BT70" s="336"/>
      <c r="BU70" s="336"/>
      <c r="BV70" s="336"/>
      <c r="BW70" s="336"/>
      <c r="BX70" s="336"/>
      <c r="BY70" s="336"/>
      <c r="BZ70" s="336"/>
      <c r="CA70" s="336"/>
      <c r="CB70" s="336"/>
      <c r="CC70" s="336"/>
      <c r="CD70" s="336"/>
      <c r="CE70" s="336"/>
      <c r="CF70" s="336"/>
      <c r="CG70" s="336"/>
      <c r="CH70" s="336"/>
      <c r="CI70" s="336"/>
      <c r="CJ70" s="336"/>
      <c r="CK70" s="336"/>
      <c r="CL70" s="336"/>
      <c r="CM70" s="336"/>
      <c r="CN70" s="336"/>
      <c r="CO70" s="336"/>
      <c r="CP70" s="336"/>
      <c r="CQ70" s="336"/>
      <c r="CR70" s="336"/>
      <c r="CS70" s="336"/>
      <c r="CT70" s="336"/>
      <c r="CU70" s="336"/>
      <c r="CV70" s="336"/>
      <c r="CW70" s="336"/>
      <c r="CX70" s="336"/>
      <c r="CY70" s="320">
        <v>6</v>
      </c>
      <c r="CZ70" s="336"/>
      <c r="DA70" s="336"/>
      <c r="DB70" s="336"/>
      <c r="DC70" s="336"/>
      <c r="DD70" s="336"/>
      <c r="DE70" s="336"/>
      <c r="DF70" s="336"/>
      <c r="DG70" s="336"/>
      <c r="DH70" s="336"/>
      <c r="DI70" s="336"/>
    </row>
    <row r="71" spans="1:113" x14ac:dyDescent="0.2">
      <c r="A71" s="336">
        <f>'All data'!A71</f>
        <v>170</v>
      </c>
      <c r="B71" s="336" t="str">
        <f>'All data'!K71</f>
        <v>U</v>
      </c>
      <c r="C71" s="336" t="str">
        <f>'All data'!L71</f>
        <v>M</v>
      </c>
      <c r="D71" s="336" t="str">
        <f>'All data'!M71</f>
        <v>C228T</v>
      </c>
      <c r="E71" s="336" t="str">
        <f>'All data'!N71</f>
        <v>wt</v>
      </c>
      <c r="F71" s="336" t="str">
        <f>'All data'!O71</f>
        <v>wt</v>
      </c>
      <c r="H71" s="341" t="s">
        <v>1485</v>
      </c>
      <c r="I71" s="336" t="s">
        <v>1184</v>
      </c>
      <c r="J71" s="342" t="s">
        <v>1187</v>
      </c>
      <c r="K71" s="336" t="s">
        <v>1186</v>
      </c>
      <c r="L71" s="343">
        <v>42081</v>
      </c>
      <c r="N71" s="336"/>
      <c r="O71" s="336"/>
      <c r="P71" s="336"/>
      <c r="Q71" s="336"/>
      <c r="R71" s="336"/>
      <c r="S71" s="320">
        <v>6</v>
      </c>
      <c r="T71" s="336"/>
      <c r="U71" s="336"/>
      <c r="V71" s="336"/>
      <c r="W71" s="336"/>
      <c r="X71" s="336"/>
      <c r="Y71" s="336"/>
      <c r="Z71" s="336"/>
      <c r="AA71" s="336"/>
      <c r="AB71" s="336"/>
      <c r="AC71" s="336"/>
      <c r="AD71" s="320">
        <v>6</v>
      </c>
      <c r="AE71" s="336"/>
      <c r="AF71" s="336"/>
      <c r="AG71" s="336"/>
      <c r="AH71" s="336"/>
      <c r="AI71" s="336"/>
      <c r="AJ71" s="336"/>
      <c r="AK71" s="336"/>
      <c r="AL71" s="336"/>
      <c r="AM71" s="336"/>
      <c r="AN71" s="336"/>
      <c r="AO71" s="336"/>
      <c r="AP71" s="336"/>
      <c r="AQ71" s="336"/>
      <c r="AR71" s="336"/>
      <c r="AS71" s="336"/>
      <c r="AT71" s="336"/>
      <c r="AU71" s="336"/>
      <c r="AV71" s="336"/>
      <c r="AW71" s="336"/>
      <c r="AX71" s="336"/>
      <c r="AY71" s="336"/>
      <c r="AZ71" s="336"/>
      <c r="BA71" s="336"/>
      <c r="BB71" s="336"/>
      <c r="BC71" s="336"/>
      <c r="BD71" s="336"/>
      <c r="BE71" s="320">
        <v>6</v>
      </c>
      <c r="BF71" s="336"/>
      <c r="BG71" s="336"/>
      <c r="BH71" s="336"/>
      <c r="BI71" s="336"/>
      <c r="BJ71" s="320">
        <v>6</v>
      </c>
      <c r="BK71" s="336"/>
      <c r="BL71" s="336"/>
      <c r="BM71" s="336"/>
      <c r="BN71" s="336"/>
      <c r="BO71" s="336"/>
      <c r="BP71" s="336"/>
      <c r="BQ71" s="320">
        <v>6</v>
      </c>
      <c r="BR71" s="336"/>
      <c r="BS71" s="336"/>
      <c r="BT71" s="336"/>
      <c r="BU71" s="336"/>
      <c r="BV71" s="336"/>
      <c r="BW71" s="336"/>
      <c r="BX71" s="336"/>
      <c r="BY71" s="336"/>
      <c r="BZ71" s="336"/>
      <c r="CA71" s="336"/>
      <c r="CB71" s="336"/>
      <c r="CC71" s="336"/>
      <c r="CD71" s="336"/>
      <c r="CE71" s="336"/>
      <c r="CF71" s="336"/>
      <c r="CG71" s="336"/>
      <c r="CH71" s="336"/>
      <c r="CI71" s="336"/>
      <c r="CJ71" s="336"/>
      <c r="CK71" s="336"/>
      <c r="CL71" s="336"/>
      <c r="CM71" s="320">
        <v>6</v>
      </c>
      <c r="CN71" s="336"/>
      <c r="CO71" s="336"/>
      <c r="CP71" s="336"/>
      <c r="CQ71" s="336"/>
      <c r="CR71" s="336"/>
      <c r="CS71" s="336"/>
      <c r="CT71" s="336"/>
      <c r="CU71" s="336"/>
      <c r="CV71" s="336"/>
      <c r="CW71" s="336"/>
      <c r="CX71" s="336"/>
      <c r="CY71" s="320">
        <v>6</v>
      </c>
      <c r="CZ71" s="336"/>
      <c r="DA71" s="336"/>
      <c r="DB71" s="336"/>
      <c r="DC71" s="336"/>
      <c r="DD71" s="336"/>
      <c r="DE71" s="336"/>
      <c r="DF71" s="336"/>
      <c r="DG71" s="336"/>
      <c r="DH71" s="336"/>
      <c r="DI71" s="320">
        <v>6</v>
      </c>
    </row>
    <row r="72" spans="1:113" x14ac:dyDescent="0.2">
      <c r="A72" s="336">
        <f>'All data'!A72</f>
        <v>174</v>
      </c>
      <c r="B72" s="336" t="str">
        <f>'All data'!K72</f>
        <v>M</v>
      </c>
      <c r="C72" s="336" t="str">
        <f>'All data'!L72</f>
        <v>M</v>
      </c>
      <c r="D72" s="336" t="str">
        <f>'All data'!M72</f>
        <v>C250T</v>
      </c>
      <c r="E72" s="336" t="str">
        <f>'All data'!N72</f>
        <v>wt</v>
      </c>
      <c r="F72" s="336" t="str">
        <f>'All data'!O72</f>
        <v>wt</v>
      </c>
      <c r="H72" s="341" t="s">
        <v>1485</v>
      </c>
      <c r="I72" s="336" t="s">
        <v>1184</v>
      </c>
      <c r="J72" s="342" t="s">
        <v>1187</v>
      </c>
      <c r="K72" s="336" t="s">
        <v>1186</v>
      </c>
      <c r="L72" s="343">
        <v>42081</v>
      </c>
      <c r="N72" s="336"/>
      <c r="O72" s="336"/>
      <c r="P72" s="320">
        <v>6</v>
      </c>
      <c r="Q72" s="322">
        <v>2</v>
      </c>
      <c r="R72" s="336"/>
      <c r="S72" s="320">
        <v>6</v>
      </c>
      <c r="T72" s="336"/>
      <c r="U72" s="320">
        <v>6</v>
      </c>
      <c r="V72" s="336"/>
      <c r="W72" s="336"/>
      <c r="X72" s="336"/>
      <c r="Y72" s="320">
        <v>6</v>
      </c>
      <c r="Z72" s="344">
        <v>7</v>
      </c>
      <c r="AA72" s="322">
        <v>2</v>
      </c>
      <c r="AB72" s="336"/>
      <c r="AC72" s="336"/>
      <c r="AD72" s="320">
        <v>6</v>
      </c>
      <c r="AE72" s="336"/>
      <c r="AF72" s="320">
        <v>6</v>
      </c>
      <c r="AG72" s="320">
        <v>6</v>
      </c>
      <c r="AH72" s="320">
        <v>6</v>
      </c>
      <c r="AI72" s="336"/>
      <c r="AJ72" s="336"/>
      <c r="AK72" s="320">
        <v>6</v>
      </c>
      <c r="AL72" s="336"/>
      <c r="AM72" s="336"/>
      <c r="AN72" s="336"/>
      <c r="AO72" s="336"/>
      <c r="AP72" s="320">
        <v>6</v>
      </c>
      <c r="AQ72" s="336"/>
      <c r="AR72" s="320">
        <v>6</v>
      </c>
      <c r="AS72" s="320">
        <v>6</v>
      </c>
      <c r="AT72" s="320">
        <v>6</v>
      </c>
      <c r="AU72" s="336"/>
      <c r="AV72" s="336"/>
      <c r="AW72" s="336"/>
      <c r="AX72" s="320">
        <v>6</v>
      </c>
      <c r="AY72" s="336"/>
      <c r="AZ72" s="336"/>
      <c r="BA72" s="320">
        <v>6</v>
      </c>
      <c r="BB72" s="336"/>
      <c r="BC72" s="336"/>
      <c r="BD72" s="320">
        <v>6</v>
      </c>
      <c r="BE72" s="336"/>
      <c r="BF72" s="336"/>
      <c r="BG72" s="320">
        <v>6</v>
      </c>
      <c r="BH72" s="336"/>
      <c r="BI72" s="336"/>
      <c r="BJ72" s="320">
        <v>6</v>
      </c>
      <c r="BK72" s="336"/>
      <c r="BL72" s="336"/>
      <c r="BM72" s="336"/>
      <c r="BN72" s="336"/>
      <c r="BO72" s="336"/>
      <c r="BP72" s="320">
        <v>6</v>
      </c>
      <c r="BQ72" s="336"/>
      <c r="BR72" s="320">
        <v>6</v>
      </c>
      <c r="BS72" s="346">
        <v>1</v>
      </c>
      <c r="BT72" s="336"/>
      <c r="BU72" s="322">
        <v>2</v>
      </c>
      <c r="BV72" s="336"/>
      <c r="BW72" s="346">
        <v>1</v>
      </c>
      <c r="BX72" s="336"/>
      <c r="BY72" s="320">
        <v>6</v>
      </c>
      <c r="BZ72" s="336"/>
      <c r="CA72" s="336"/>
      <c r="CB72" s="336"/>
      <c r="CC72" s="320">
        <v>6</v>
      </c>
      <c r="CD72" s="336"/>
      <c r="CE72" s="336"/>
      <c r="CF72" s="336"/>
      <c r="CG72" s="320">
        <v>6</v>
      </c>
      <c r="CH72" s="336"/>
      <c r="CI72" s="336"/>
      <c r="CJ72" s="320">
        <v>6</v>
      </c>
      <c r="CK72" s="336"/>
      <c r="CL72" s="336"/>
      <c r="CM72" s="320">
        <v>6</v>
      </c>
      <c r="CN72" s="336"/>
      <c r="CO72" s="322">
        <v>2</v>
      </c>
      <c r="CP72" s="336"/>
      <c r="CQ72" s="320">
        <v>6</v>
      </c>
      <c r="CR72" s="336"/>
      <c r="CS72" s="336"/>
      <c r="CT72" s="320">
        <v>6</v>
      </c>
      <c r="CU72" s="336"/>
      <c r="CV72" s="320">
        <v>6</v>
      </c>
      <c r="CW72" s="336"/>
      <c r="CX72" s="336"/>
      <c r="CY72" s="336"/>
      <c r="CZ72" s="336"/>
      <c r="DA72" s="323">
        <v>9</v>
      </c>
      <c r="DB72" s="336"/>
      <c r="DC72" s="336"/>
      <c r="DD72" s="320">
        <v>6</v>
      </c>
      <c r="DE72" s="336"/>
      <c r="DF72" s="336"/>
      <c r="DG72" s="336"/>
      <c r="DH72" s="336"/>
      <c r="DI72" s="320">
        <v>6</v>
      </c>
    </row>
    <row r="73" spans="1:113" x14ac:dyDescent="0.2">
      <c r="A73" s="336">
        <f>'All data'!A73</f>
        <v>177</v>
      </c>
      <c r="B73" s="336" t="str">
        <f>'All data'!K73</f>
        <v>M</v>
      </c>
      <c r="C73" s="336" t="str">
        <f>'All data'!L73</f>
        <v>M</v>
      </c>
      <c r="D73" s="336" t="str">
        <f>'All data'!M73</f>
        <v>C228T</v>
      </c>
      <c r="E73" s="336" t="str">
        <f>'All data'!N73</f>
        <v>wt</v>
      </c>
      <c r="F73" s="336" t="str">
        <f>'All data'!O73</f>
        <v>wt</v>
      </c>
      <c r="H73" s="341" t="s">
        <v>1485</v>
      </c>
      <c r="I73" s="336" t="s">
        <v>1184</v>
      </c>
      <c r="J73" s="342" t="s">
        <v>1187</v>
      </c>
      <c r="K73" s="336" t="s">
        <v>1186</v>
      </c>
      <c r="L73" s="343">
        <v>42081</v>
      </c>
      <c r="N73" s="336"/>
      <c r="O73" s="336"/>
      <c r="P73" s="336"/>
      <c r="Q73" s="336"/>
      <c r="R73" s="336"/>
      <c r="S73" s="336"/>
      <c r="T73" s="336"/>
      <c r="U73" s="336"/>
      <c r="V73" s="336"/>
      <c r="W73" s="336"/>
      <c r="X73" s="336"/>
      <c r="Y73" s="336"/>
      <c r="Z73" s="336"/>
      <c r="AA73" s="336"/>
      <c r="AB73" s="336"/>
      <c r="AC73" s="336"/>
      <c r="AD73" s="336"/>
      <c r="AE73" s="336"/>
      <c r="AF73" s="336"/>
      <c r="AG73" s="336"/>
      <c r="AH73" s="336"/>
      <c r="AI73" s="336"/>
      <c r="AJ73" s="336"/>
      <c r="AK73" s="336"/>
      <c r="AL73" s="336"/>
      <c r="AM73" s="336"/>
      <c r="AN73" s="336"/>
      <c r="AO73" s="336"/>
      <c r="AP73" s="336"/>
      <c r="AQ73" s="336"/>
      <c r="AR73" s="336"/>
      <c r="AS73" s="336"/>
      <c r="AT73" s="336"/>
      <c r="AU73" s="336"/>
      <c r="AV73" s="336"/>
      <c r="AW73" s="336"/>
      <c r="AX73" s="336"/>
      <c r="AY73" s="336"/>
      <c r="AZ73" s="336"/>
      <c r="BA73" s="336"/>
      <c r="BB73" s="336"/>
      <c r="BC73" s="336"/>
      <c r="BD73" s="336"/>
      <c r="BE73" s="336"/>
      <c r="BF73" s="336"/>
      <c r="BG73" s="336"/>
      <c r="BH73" s="336"/>
      <c r="BI73" s="336"/>
      <c r="BJ73" s="320">
        <v>6</v>
      </c>
      <c r="BK73" s="336"/>
      <c r="BL73" s="336"/>
      <c r="BM73" s="336"/>
      <c r="BN73" s="336"/>
      <c r="BO73" s="336"/>
      <c r="BP73" s="336"/>
      <c r="BQ73" s="336"/>
      <c r="BR73" s="336"/>
      <c r="BS73" s="336"/>
      <c r="BT73" s="336"/>
      <c r="BU73" s="336"/>
      <c r="BV73" s="336"/>
      <c r="BW73" s="336"/>
      <c r="BX73" s="336"/>
      <c r="BY73" s="336"/>
      <c r="BZ73" s="336"/>
      <c r="CA73" s="336"/>
      <c r="CB73" s="344">
        <v>7</v>
      </c>
      <c r="CC73" s="336"/>
      <c r="CD73" s="336"/>
      <c r="CE73" s="336"/>
      <c r="CF73" s="336"/>
      <c r="CG73" s="336"/>
      <c r="CH73" s="336"/>
      <c r="CI73" s="336"/>
      <c r="CJ73" s="336"/>
      <c r="CK73" s="336"/>
      <c r="CL73" s="336"/>
      <c r="CM73" s="336"/>
      <c r="CN73" s="336"/>
      <c r="CO73" s="336"/>
      <c r="CP73" s="336"/>
      <c r="CQ73" s="336"/>
      <c r="CR73" s="336"/>
      <c r="CS73" s="336"/>
      <c r="CT73" s="336"/>
      <c r="CU73" s="336"/>
      <c r="CV73" s="336"/>
      <c r="CW73" s="336"/>
      <c r="CX73" s="336"/>
      <c r="CY73" s="336"/>
      <c r="CZ73" s="336"/>
      <c r="DA73" s="336"/>
      <c r="DB73" s="336"/>
      <c r="DC73" s="336"/>
      <c r="DD73" s="336"/>
      <c r="DE73" s="336"/>
      <c r="DF73" s="336"/>
      <c r="DG73" s="336"/>
      <c r="DH73" s="336"/>
      <c r="DI73" s="44"/>
    </row>
    <row r="74" spans="1:113" x14ac:dyDescent="0.2">
      <c r="A74" s="336">
        <f>'All data'!A74</f>
        <v>181</v>
      </c>
      <c r="B74" s="336" t="str">
        <f>'All data'!K74</f>
        <v>M</v>
      </c>
      <c r="C74" s="336" t="str">
        <f>'All data'!L74</f>
        <v>M</v>
      </c>
      <c r="D74" s="336" t="str">
        <f>'All data'!M74</f>
        <v>C228T</v>
      </c>
      <c r="E74" s="336" t="str">
        <f>'All data'!N74</f>
        <v>wt</v>
      </c>
      <c r="F74" s="336" t="str">
        <f>'All data'!O74</f>
        <v>wt</v>
      </c>
      <c r="H74" s="341" t="s">
        <v>1485</v>
      </c>
      <c r="I74" s="336" t="s">
        <v>1184</v>
      </c>
      <c r="J74" s="342" t="s">
        <v>1187</v>
      </c>
      <c r="K74" s="336" t="s">
        <v>1186</v>
      </c>
      <c r="L74" s="343">
        <v>42081</v>
      </c>
      <c r="N74" s="336"/>
      <c r="O74" s="336"/>
      <c r="P74" s="336"/>
      <c r="Q74" s="320">
        <v>6</v>
      </c>
      <c r="R74" s="346">
        <v>1</v>
      </c>
      <c r="S74" s="336"/>
      <c r="T74" s="320">
        <v>6</v>
      </c>
      <c r="U74" s="336"/>
      <c r="V74" s="336"/>
      <c r="W74" s="336"/>
      <c r="X74" s="336"/>
      <c r="Y74" s="320">
        <v>6</v>
      </c>
      <c r="Z74" s="336"/>
      <c r="AA74" s="336"/>
      <c r="AB74" s="336"/>
      <c r="AC74" s="320">
        <v>6</v>
      </c>
      <c r="AD74" s="320">
        <v>6</v>
      </c>
      <c r="AE74" s="336"/>
      <c r="AF74" s="320">
        <v>6</v>
      </c>
      <c r="AG74" s="336"/>
      <c r="AH74" s="320">
        <v>6</v>
      </c>
      <c r="AI74" s="336"/>
      <c r="AJ74" s="336"/>
      <c r="AK74" s="336"/>
      <c r="AL74" s="336"/>
      <c r="AM74" s="336"/>
      <c r="AN74" s="336"/>
      <c r="AO74" s="336"/>
      <c r="AP74" s="320">
        <v>6</v>
      </c>
      <c r="AQ74" s="320">
        <v>6</v>
      </c>
      <c r="AR74" s="336"/>
      <c r="AS74" s="336"/>
      <c r="AT74" s="336"/>
      <c r="AU74" s="336"/>
      <c r="AV74" s="320">
        <v>6</v>
      </c>
      <c r="AW74" s="336"/>
      <c r="AX74" s="320">
        <v>6</v>
      </c>
      <c r="AY74" s="336"/>
      <c r="AZ74" s="320">
        <v>6</v>
      </c>
      <c r="BA74" s="336"/>
      <c r="BB74" s="336"/>
      <c r="BC74" s="336"/>
      <c r="BD74" s="336"/>
      <c r="BE74" s="336"/>
      <c r="BF74" s="336"/>
      <c r="BG74" s="320">
        <v>6</v>
      </c>
      <c r="BH74" s="320">
        <v>6</v>
      </c>
      <c r="BI74" s="336"/>
      <c r="BJ74" s="320">
        <v>6</v>
      </c>
      <c r="BK74" s="336"/>
      <c r="BL74" s="336"/>
      <c r="BM74" s="336"/>
      <c r="BN74" s="320" t="s">
        <v>1478</v>
      </c>
      <c r="BO74" s="336"/>
      <c r="BP74" s="336"/>
      <c r="BQ74" s="320">
        <v>6</v>
      </c>
      <c r="BR74" s="320">
        <v>6</v>
      </c>
      <c r="BS74" s="336"/>
      <c r="BT74" s="336"/>
      <c r="BU74" s="336"/>
      <c r="BV74" s="336"/>
      <c r="BW74" s="336"/>
      <c r="BX74" s="336"/>
      <c r="BY74" s="336"/>
      <c r="BZ74" s="336"/>
      <c r="CA74" s="336"/>
      <c r="CB74" s="320">
        <v>6</v>
      </c>
      <c r="CC74" s="320">
        <v>6</v>
      </c>
      <c r="CD74" s="336"/>
      <c r="CE74" s="336"/>
      <c r="CF74" s="336"/>
      <c r="CG74" s="336"/>
      <c r="CH74" s="336"/>
      <c r="CI74" s="336"/>
      <c r="CJ74" s="336"/>
      <c r="CK74" s="336"/>
      <c r="CL74" s="336"/>
      <c r="CM74" s="336"/>
      <c r="CN74" s="336"/>
      <c r="CO74" s="336"/>
      <c r="CP74" s="336"/>
      <c r="CQ74" s="336"/>
      <c r="CR74" s="336"/>
      <c r="CS74" s="336"/>
      <c r="CT74" s="336"/>
      <c r="CU74" s="336"/>
      <c r="CV74" s="336"/>
      <c r="CW74" s="336"/>
      <c r="CX74" s="336"/>
      <c r="CY74" s="336"/>
      <c r="CZ74" s="336"/>
      <c r="DA74" s="336"/>
      <c r="DB74" s="336"/>
      <c r="DC74" s="322">
        <v>2</v>
      </c>
      <c r="DD74" s="336"/>
      <c r="DE74" s="336"/>
      <c r="DF74" s="336"/>
      <c r="DG74" s="336"/>
      <c r="DH74" s="336"/>
      <c r="DI74" s="336"/>
    </row>
    <row r="75" spans="1:113" x14ac:dyDescent="0.2">
      <c r="A75" s="336">
        <f>'All data'!A75</f>
        <v>182</v>
      </c>
      <c r="B75" s="336" t="str">
        <f>'All data'!K75</f>
        <v>U</v>
      </c>
      <c r="C75" s="336" t="str">
        <f>'All data'!L75</f>
        <v>Indeterminate</v>
      </c>
      <c r="D75" s="336" t="str">
        <f>'All data'!M75</f>
        <v>C228T</v>
      </c>
      <c r="E75" s="336" t="str">
        <f>'All data'!N75</f>
        <v>wt</v>
      </c>
      <c r="F75" s="336" t="str">
        <f>'All data'!O75</f>
        <v>wt</v>
      </c>
      <c r="H75" s="341" t="s">
        <v>1485</v>
      </c>
      <c r="I75" s="336" t="s">
        <v>1184</v>
      </c>
      <c r="J75" s="342" t="s">
        <v>1187</v>
      </c>
      <c r="K75" s="336" t="s">
        <v>1186</v>
      </c>
      <c r="L75" s="343">
        <v>42081</v>
      </c>
      <c r="N75" s="336"/>
      <c r="O75" s="320">
        <v>6</v>
      </c>
      <c r="P75" s="336"/>
      <c r="Q75" s="336"/>
      <c r="R75" s="336"/>
      <c r="S75" s="336"/>
      <c r="T75" s="336"/>
      <c r="U75" s="336"/>
      <c r="V75" s="336"/>
      <c r="W75" s="336"/>
      <c r="X75" s="336"/>
      <c r="Y75" s="336"/>
      <c r="Z75" s="336"/>
      <c r="AA75" s="336"/>
      <c r="AB75" s="336"/>
      <c r="AC75" s="336"/>
      <c r="AD75" s="336"/>
      <c r="AE75" s="336"/>
      <c r="AF75" s="336"/>
      <c r="AG75" s="336"/>
      <c r="AH75" s="336"/>
      <c r="AI75" s="336"/>
      <c r="AJ75" s="336"/>
      <c r="AK75" s="336"/>
      <c r="AL75" s="336"/>
      <c r="AM75" s="336"/>
      <c r="AN75" s="336"/>
      <c r="AO75" s="336"/>
      <c r="AP75" s="336"/>
      <c r="AQ75" s="336"/>
      <c r="AR75" s="336"/>
      <c r="AS75" s="336"/>
      <c r="AT75" s="336"/>
      <c r="AU75" s="336"/>
      <c r="AV75" s="336"/>
      <c r="AW75" s="336"/>
      <c r="AX75" s="336"/>
      <c r="AY75" s="336"/>
      <c r="AZ75" s="336"/>
      <c r="BA75" s="336"/>
      <c r="BB75" s="336"/>
      <c r="BC75" s="336"/>
      <c r="BD75" s="336"/>
      <c r="BE75" s="336"/>
      <c r="BF75" s="336"/>
      <c r="BG75" s="336"/>
      <c r="BH75" s="336"/>
      <c r="BI75" s="336"/>
      <c r="BJ75" s="336"/>
      <c r="BK75" s="336"/>
      <c r="BL75" s="336"/>
      <c r="BM75" s="336"/>
      <c r="BN75" s="336"/>
      <c r="BO75" s="336"/>
      <c r="BP75" s="336"/>
      <c r="BQ75" s="336"/>
      <c r="BR75" s="336"/>
      <c r="BS75" s="336"/>
      <c r="BT75" s="336"/>
      <c r="BU75" s="336"/>
      <c r="BV75" s="336"/>
      <c r="BW75" s="336"/>
      <c r="BX75" s="336"/>
      <c r="BY75" s="336"/>
      <c r="BZ75" s="336"/>
      <c r="CA75" s="336"/>
      <c r="CB75" s="345">
        <v>3</v>
      </c>
      <c r="CC75" s="336"/>
      <c r="CD75" s="336"/>
      <c r="CE75" s="336"/>
      <c r="CF75" s="336"/>
      <c r="CG75" s="336"/>
      <c r="CH75" s="336"/>
      <c r="CI75" s="336"/>
      <c r="CJ75" s="336"/>
      <c r="CK75" s="336"/>
      <c r="CL75" s="336"/>
      <c r="CM75" s="336"/>
      <c r="CN75" s="336"/>
      <c r="CO75" s="336"/>
      <c r="CP75" s="336"/>
      <c r="CQ75" s="336"/>
      <c r="CR75" s="336"/>
      <c r="CS75" s="336"/>
      <c r="CT75" s="336"/>
      <c r="CU75" s="336"/>
      <c r="CV75" s="336"/>
      <c r="CW75" s="336"/>
      <c r="CX75" s="336"/>
      <c r="CY75" s="336"/>
      <c r="CZ75" s="336"/>
      <c r="DA75" s="336"/>
      <c r="DB75" s="336"/>
      <c r="DC75" s="336"/>
      <c r="DD75" s="336"/>
      <c r="DE75" s="336"/>
      <c r="DF75" s="336"/>
      <c r="DG75" s="336"/>
      <c r="DH75" s="336"/>
      <c r="DI75" s="336"/>
    </row>
    <row r="76" spans="1:113" x14ac:dyDescent="0.2">
      <c r="A76" s="336">
        <f>'All data'!A76</f>
        <v>184</v>
      </c>
      <c r="B76" s="336" t="str">
        <f>'All data'!K76</f>
        <v>M</v>
      </c>
      <c r="C76" s="336" t="str">
        <f>'All data'!L76</f>
        <v>M</v>
      </c>
      <c r="D76" s="336" t="str">
        <f>'All data'!M76</f>
        <v>C228T</v>
      </c>
      <c r="E76" s="336" t="str">
        <f>'All data'!N76</f>
        <v>wt</v>
      </c>
      <c r="F76" s="336" t="str">
        <f>'All data'!O76</f>
        <v>wt</v>
      </c>
      <c r="H76" s="341" t="s">
        <v>1485</v>
      </c>
      <c r="I76" s="336" t="s">
        <v>1184</v>
      </c>
      <c r="J76" s="342" t="s">
        <v>1187</v>
      </c>
      <c r="K76" s="336" t="s">
        <v>1186</v>
      </c>
      <c r="L76" s="343">
        <v>42081</v>
      </c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6"/>
      <c r="AE76" s="336"/>
      <c r="AF76" s="336"/>
      <c r="AG76" s="336"/>
      <c r="AH76" s="336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6"/>
      <c r="AU76" s="336"/>
      <c r="AV76" s="336"/>
      <c r="AW76" s="336"/>
      <c r="AX76" s="336"/>
      <c r="AY76" s="336"/>
      <c r="AZ76" s="336"/>
      <c r="BA76" s="336"/>
      <c r="BB76" s="336"/>
      <c r="BC76" s="336"/>
      <c r="BD76" s="336"/>
      <c r="BE76" s="336"/>
      <c r="BF76" s="336"/>
      <c r="BG76" s="336"/>
      <c r="BH76" s="336"/>
      <c r="BI76" s="336"/>
      <c r="BJ76" s="336"/>
      <c r="BK76" s="336"/>
      <c r="BL76" s="336"/>
      <c r="BM76" s="336"/>
      <c r="BN76" s="320">
        <v>6</v>
      </c>
      <c r="BO76" s="336"/>
      <c r="BP76" s="336"/>
      <c r="BQ76" s="336"/>
      <c r="BR76" s="336"/>
      <c r="BS76" s="336"/>
      <c r="BT76" s="336"/>
      <c r="BU76" s="336"/>
      <c r="BV76" s="320">
        <v>6</v>
      </c>
      <c r="BW76" s="336"/>
      <c r="BX76" s="336"/>
      <c r="BY76" s="336"/>
      <c r="BZ76" s="336"/>
      <c r="CA76" s="336"/>
      <c r="CB76" s="336"/>
      <c r="CC76" s="320">
        <v>6</v>
      </c>
      <c r="CD76" s="336"/>
      <c r="CE76" s="336"/>
      <c r="CF76" s="345">
        <v>3</v>
      </c>
      <c r="CG76" s="336"/>
      <c r="CH76" s="336"/>
      <c r="CI76" s="336"/>
      <c r="CJ76" s="336"/>
      <c r="CK76" s="336"/>
      <c r="CL76" s="336"/>
      <c r="CM76" s="336"/>
      <c r="CN76" s="336"/>
      <c r="CO76" s="336"/>
      <c r="CP76" s="336"/>
      <c r="CQ76" s="336"/>
      <c r="CR76" s="336"/>
      <c r="CS76" s="336"/>
      <c r="CT76" s="336"/>
      <c r="CU76" s="336"/>
      <c r="CV76" s="336"/>
      <c r="CW76" s="336"/>
      <c r="CX76" s="336"/>
      <c r="CY76" s="320">
        <v>6</v>
      </c>
      <c r="CZ76" s="336"/>
      <c r="DA76" s="336"/>
      <c r="DB76" s="336"/>
      <c r="DC76" s="336"/>
      <c r="DD76" s="336"/>
      <c r="DE76" s="336"/>
      <c r="DF76" s="336"/>
      <c r="DG76" s="336"/>
      <c r="DH76" s="336"/>
      <c r="DI76" s="336"/>
    </row>
    <row r="77" spans="1:113" x14ac:dyDescent="0.2">
      <c r="A77" s="336">
        <f>'All data'!A77</f>
        <v>187</v>
      </c>
      <c r="B77" s="336" t="str">
        <f>'All data'!K77</f>
        <v>U</v>
      </c>
      <c r="C77" s="336" t="str">
        <f>'All data'!L77</f>
        <v>U</v>
      </c>
      <c r="D77" s="336" t="str">
        <f>'All data'!M77</f>
        <v>wt</v>
      </c>
      <c r="E77" s="336" t="str">
        <f>'All data'!N77</f>
        <v>wt</v>
      </c>
      <c r="F77" s="336" t="str">
        <f>'All data'!O77</f>
        <v>wt</v>
      </c>
      <c r="H77" s="341" t="s">
        <v>1297</v>
      </c>
      <c r="I77" s="336" t="s">
        <v>1296</v>
      </c>
      <c r="J77" s="342" t="s">
        <v>1187</v>
      </c>
      <c r="K77" s="336" t="s">
        <v>1186</v>
      </c>
      <c r="L77" s="343">
        <v>43271</v>
      </c>
      <c r="N77" s="336"/>
      <c r="O77" s="336"/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B77" s="336"/>
      <c r="AC77" s="336"/>
      <c r="AD77" s="336"/>
      <c r="AE77" s="336"/>
      <c r="AF77" s="336"/>
      <c r="AG77" s="336"/>
      <c r="AH77" s="336"/>
      <c r="AI77" s="336"/>
      <c r="AJ77" s="336"/>
      <c r="AK77" s="336"/>
      <c r="AL77" s="336"/>
      <c r="AM77" s="336"/>
      <c r="AN77" s="336"/>
      <c r="AO77" s="336"/>
      <c r="AP77" s="336"/>
      <c r="AQ77" s="336"/>
      <c r="AR77" s="336"/>
      <c r="AS77" s="336"/>
      <c r="AT77" s="336"/>
      <c r="AU77" s="336"/>
      <c r="AV77" s="336"/>
      <c r="AW77" s="336"/>
      <c r="AX77" s="336"/>
      <c r="AY77" s="336"/>
      <c r="AZ77" s="336"/>
      <c r="BA77" s="336"/>
      <c r="BB77" s="320">
        <v>6</v>
      </c>
      <c r="BC77" s="336"/>
      <c r="BD77" s="336"/>
      <c r="BE77" s="336"/>
      <c r="BF77" s="336"/>
      <c r="BG77" s="336"/>
      <c r="BH77" s="336"/>
      <c r="BI77" s="336"/>
      <c r="BJ77" s="336"/>
      <c r="BK77" s="336"/>
      <c r="BL77" s="336"/>
      <c r="BM77" s="336"/>
      <c r="BN77" s="336"/>
      <c r="BO77" s="336"/>
      <c r="BP77" s="336"/>
      <c r="BQ77" s="336"/>
      <c r="BR77" s="336"/>
      <c r="BS77" s="322">
        <v>2</v>
      </c>
      <c r="BT77" s="336"/>
      <c r="BU77" s="336"/>
      <c r="BV77" s="336"/>
      <c r="BW77" s="336"/>
      <c r="BX77" s="320">
        <v>6</v>
      </c>
      <c r="BY77" s="336"/>
      <c r="BZ77" s="336"/>
      <c r="CA77" s="336"/>
      <c r="CB77" s="336"/>
      <c r="CC77" s="336"/>
      <c r="CD77" s="336"/>
      <c r="CE77" s="336"/>
      <c r="CF77" s="336"/>
      <c r="CG77" s="336"/>
      <c r="CH77" s="336"/>
      <c r="CI77" s="336"/>
      <c r="CJ77" s="336"/>
      <c r="CK77" s="336"/>
      <c r="CL77" s="336"/>
      <c r="CM77" s="336"/>
      <c r="CN77" s="336"/>
      <c r="CO77" s="336"/>
      <c r="CP77" s="336"/>
      <c r="CQ77" s="336"/>
      <c r="CR77" s="336"/>
      <c r="CS77" s="336"/>
      <c r="CT77" s="336"/>
      <c r="CU77" s="336"/>
      <c r="CV77" s="336"/>
      <c r="CW77" s="336"/>
      <c r="CX77" s="336"/>
      <c r="CY77" s="336"/>
      <c r="CZ77" s="336"/>
      <c r="DA77" s="336"/>
      <c r="DB77" s="336"/>
      <c r="DC77" s="336"/>
      <c r="DD77" s="336"/>
      <c r="DE77" s="336"/>
      <c r="DF77" s="336"/>
      <c r="DG77" s="336"/>
      <c r="DH77" s="336"/>
      <c r="DI77" s="336"/>
    </row>
    <row r="78" spans="1:113" x14ac:dyDescent="0.2">
      <c r="A78" s="336">
        <f>'All data'!A78</f>
        <v>192</v>
      </c>
      <c r="B78" s="336" t="str">
        <f>'All data'!K78</f>
        <v>M</v>
      </c>
      <c r="C78" s="336" t="str">
        <f>'All data'!L78</f>
        <v>M</v>
      </c>
      <c r="D78" s="336" t="str">
        <f>'All data'!M78</f>
        <v>wt</v>
      </c>
      <c r="E78" s="336" t="str">
        <f>'All data'!N78</f>
        <v>wt</v>
      </c>
      <c r="F78" s="336" t="str">
        <f>'All data'!O78</f>
        <v>wt</v>
      </c>
      <c r="H78" s="341" t="s">
        <v>1297</v>
      </c>
      <c r="I78" s="336" t="s">
        <v>1296</v>
      </c>
      <c r="J78" s="342" t="s">
        <v>1187</v>
      </c>
      <c r="K78" s="336" t="s">
        <v>1186</v>
      </c>
      <c r="L78" s="343">
        <v>43271</v>
      </c>
      <c r="N78" s="336"/>
      <c r="O78" s="336"/>
      <c r="P78" s="336"/>
      <c r="Q78" s="336"/>
      <c r="R78" s="336"/>
      <c r="S78" s="336"/>
      <c r="T78" s="336"/>
      <c r="U78" s="336"/>
      <c r="V78" s="320">
        <v>6</v>
      </c>
      <c r="W78" s="336"/>
      <c r="X78" s="336"/>
      <c r="Y78" s="336"/>
      <c r="Z78" s="336"/>
      <c r="AA78" s="336"/>
      <c r="AB78" s="346">
        <v>1</v>
      </c>
      <c r="AC78" s="336"/>
      <c r="AD78" s="336"/>
      <c r="AE78" s="336"/>
      <c r="AF78" s="336"/>
      <c r="AG78" s="336"/>
      <c r="AH78" s="320">
        <v>6</v>
      </c>
      <c r="AI78" s="336"/>
      <c r="AJ78" s="336"/>
      <c r="AK78" s="336"/>
      <c r="AL78" s="336"/>
      <c r="AM78" s="336"/>
      <c r="AN78" s="336"/>
      <c r="AO78" s="336"/>
      <c r="AP78" s="320">
        <v>6</v>
      </c>
      <c r="AQ78" s="336"/>
      <c r="AR78" s="336"/>
      <c r="AS78" s="336"/>
      <c r="AT78" s="336"/>
      <c r="AU78" s="336"/>
      <c r="AV78" s="336"/>
      <c r="AW78" s="336"/>
      <c r="AX78" s="320">
        <v>6</v>
      </c>
      <c r="AY78" s="336"/>
      <c r="AZ78" s="336"/>
      <c r="BA78" s="336"/>
      <c r="BB78" s="336"/>
      <c r="BC78" s="336"/>
      <c r="BD78" s="336"/>
      <c r="BE78" s="336"/>
      <c r="BF78" s="320">
        <v>6</v>
      </c>
      <c r="BG78" s="320">
        <v>6</v>
      </c>
      <c r="BH78" s="336"/>
      <c r="BI78" s="336"/>
      <c r="BJ78" s="320">
        <v>6</v>
      </c>
      <c r="BK78" s="336"/>
      <c r="BL78" s="336"/>
      <c r="BM78" s="320">
        <v>6</v>
      </c>
      <c r="BN78" s="323" t="s">
        <v>1480</v>
      </c>
      <c r="BO78" s="336"/>
      <c r="BP78" s="336"/>
      <c r="BQ78" s="320">
        <v>6</v>
      </c>
      <c r="BR78" s="336"/>
      <c r="BS78" s="336"/>
      <c r="BT78" s="336"/>
      <c r="BU78" s="336"/>
      <c r="BV78" s="320">
        <v>6</v>
      </c>
      <c r="BW78" s="336"/>
      <c r="BX78" s="336"/>
      <c r="BY78" s="320">
        <v>6</v>
      </c>
      <c r="BZ78" s="336"/>
      <c r="CA78" s="336"/>
      <c r="CB78" s="336"/>
      <c r="CC78" s="320">
        <v>6</v>
      </c>
      <c r="CD78" s="336"/>
      <c r="CE78" s="336"/>
      <c r="CF78" s="336"/>
      <c r="CG78" s="336"/>
      <c r="CH78" s="320">
        <v>6</v>
      </c>
      <c r="CI78" s="336"/>
      <c r="CJ78" s="336"/>
      <c r="CK78" s="320">
        <v>6</v>
      </c>
      <c r="CL78" s="336"/>
      <c r="CM78" s="336"/>
      <c r="CN78" s="336"/>
      <c r="CO78" s="344">
        <v>7</v>
      </c>
      <c r="CP78" s="336"/>
      <c r="CQ78" s="336"/>
      <c r="CR78" s="336"/>
      <c r="CS78" s="336"/>
      <c r="CT78" s="336"/>
      <c r="CU78" s="336"/>
      <c r="CV78" s="336"/>
      <c r="CW78" s="336"/>
      <c r="CX78" s="336"/>
      <c r="CY78" s="336"/>
      <c r="CZ78" s="336"/>
      <c r="DA78" s="336"/>
      <c r="DB78" s="336"/>
      <c r="DC78" s="336"/>
      <c r="DD78" s="336"/>
      <c r="DE78" s="336"/>
      <c r="DF78" s="336"/>
      <c r="DG78" s="336"/>
      <c r="DH78" s="336"/>
      <c r="DI78" s="320">
        <v>6</v>
      </c>
    </row>
    <row r="79" spans="1:113" x14ac:dyDescent="0.2">
      <c r="A79" s="336">
        <f>'All data'!A79</f>
        <v>195</v>
      </c>
      <c r="B79" s="336" t="str">
        <f>'All data'!K79</f>
        <v>U</v>
      </c>
      <c r="C79" s="336" t="str">
        <f>'All data'!L79</f>
        <v>U</v>
      </c>
      <c r="D79" s="336" t="str">
        <f>'All data'!M79</f>
        <v>C228T</v>
      </c>
      <c r="E79" s="336" t="str">
        <f>'All data'!N79</f>
        <v>wt</v>
      </c>
      <c r="F79" s="336" t="str">
        <f>'All data'!O79</f>
        <v>wt</v>
      </c>
      <c r="H79" s="341" t="s">
        <v>1297</v>
      </c>
      <c r="I79" s="336" t="s">
        <v>1296</v>
      </c>
      <c r="J79" s="342" t="s">
        <v>1187</v>
      </c>
      <c r="K79" s="336" t="s">
        <v>1186</v>
      </c>
      <c r="L79" s="343">
        <v>42675</v>
      </c>
      <c r="N79" s="336"/>
      <c r="O79" s="336"/>
      <c r="P79" s="336"/>
      <c r="Q79" s="336"/>
      <c r="R79" s="336"/>
      <c r="S79" s="336"/>
      <c r="T79" s="336"/>
      <c r="U79" s="336"/>
      <c r="V79" s="336"/>
      <c r="W79" s="336"/>
      <c r="X79" s="336"/>
      <c r="Y79" s="336"/>
      <c r="Z79" s="336"/>
      <c r="AA79" s="336"/>
      <c r="AB79" s="336"/>
      <c r="AC79" s="336"/>
      <c r="AD79" s="336"/>
      <c r="AE79" s="336"/>
      <c r="AF79" s="336"/>
      <c r="AG79" s="336"/>
      <c r="AH79" s="320">
        <v>6</v>
      </c>
      <c r="AI79" s="336"/>
      <c r="AJ79" s="336"/>
      <c r="AK79" s="336"/>
      <c r="AL79" s="336"/>
      <c r="AM79" s="320">
        <v>6</v>
      </c>
      <c r="AN79" s="336"/>
      <c r="AO79" s="336"/>
      <c r="AP79" s="336"/>
      <c r="AQ79" s="336"/>
      <c r="AR79" s="336"/>
      <c r="AS79" s="336"/>
      <c r="AT79" s="336"/>
      <c r="AU79" s="336"/>
      <c r="AV79" s="336"/>
      <c r="AW79" s="336"/>
      <c r="AX79" s="320">
        <v>6</v>
      </c>
      <c r="AY79" s="336"/>
      <c r="AZ79" s="336"/>
      <c r="BA79" s="336"/>
      <c r="BB79" s="336"/>
      <c r="BC79" s="336"/>
      <c r="BD79" s="336"/>
      <c r="BE79" s="336"/>
      <c r="BF79" s="336"/>
      <c r="BG79" s="336"/>
      <c r="BH79" s="336"/>
      <c r="BI79" s="336"/>
      <c r="BJ79" s="336"/>
      <c r="BK79" s="336"/>
      <c r="BL79" s="336"/>
      <c r="BM79" s="336"/>
      <c r="BN79" s="336"/>
      <c r="BO79" s="336"/>
      <c r="BP79" s="336"/>
      <c r="BQ79" s="336"/>
      <c r="BR79" s="336"/>
      <c r="BS79" s="336"/>
      <c r="BT79" s="336"/>
      <c r="BU79" s="336"/>
      <c r="BV79" s="336"/>
      <c r="BW79" s="336"/>
      <c r="BX79" s="336"/>
      <c r="BY79" s="336"/>
      <c r="BZ79" s="336"/>
      <c r="CA79" s="336"/>
      <c r="CB79" s="336"/>
      <c r="CC79" s="336"/>
      <c r="CD79" s="336"/>
      <c r="CE79" s="336"/>
      <c r="CF79" s="336"/>
      <c r="CG79" s="336"/>
      <c r="CH79" s="336"/>
      <c r="CI79" s="336"/>
      <c r="CJ79" s="336"/>
      <c r="CK79" s="336"/>
      <c r="CL79" s="336"/>
      <c r="CM79" s="336"/>
      <c r="CN79" s="336"/>
      <c r="CO79" s="322" t="s">
        <v>1479</v>
      </c>
      <c r="CP79" s="336"/>
      <c r="CQ79" s="336"/>
      <c r="CR79" s="336"/>
      <c r="CS79" s="336"/>
      <c r="CT79" s="336"/>
      <c r="CU79" s="336"/>
      <c r="CV79" s="336"/>
      <c r="CW79" s="336"/>
      <c r="CX79" s="336"/>
      <c r="CY79" s="336"/>
      <c r="CZ79" s="336"/>
      <c r="DA79" s="336"/>
      <c r="DB79" s="336"/>
      <c r="DC79" s="336"/>
      <c r="DD79" s="336"/>
      <c r="DE79" s="336"/>
      <c r="DF79" s="336"/>
      <c r="DG79" s="336"/>
      <c r="DH79" s="336"/>
      <c r="DI79" s="336"/>
    </row>
    <row r="80" spans="1:113" x14ac:dyDescent="0.2">
      <c r="A80" s="336">
        <f>'All data'!A80</f>
        <v>196</v>
      </c>
      <c r="B80" s="336" t="str">
        <f>'All data'!K80</f>
        <v>M</v>
      </c>
      <c r="C80" s="336" t="str">
        <f>'All data'!L80</f>
        <v>M</v>
      </c>
      <c r="D80" s="336" t="str">
        <f>'All data'!M80</f>
        <v>wt</v>
      </c>
      <c r="E80" s="336" t="str">
        <f>'All data'!N80</f>
        <v>R132H</v>
      </c>
      <c r="F80" s="336" t="str">
        <f>'All data'!O80</f>
        <v>wt</v>
      </c>
      <c r="H80" s="341" t="s">
        <v>1297</v>
      </c>
      <c r="I80" s="336" t="s">
        <v>1296</v>
      </c>
      <c r="J80" s="342" t="s">
        <v>1187</v>
      </c>
      <c r="K80" s="336" t="s">
        <v>1186</v>
      </c>
      <c r="L80" s="343">
        <v>42675</v>
      </c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/>
      <c r="AD80" s="336"/>
      <c r="AE80" s="336"/>
      <c r="AF80" s="336"/>
      <c r="AG80" s="336"/>
      <c r="AH80" s="336"/>
      <c r="AI80" s="336"/>
      <c r="AJ80" s="336"/>
      <c r="AK80" s="336"/>
      <c r="AL80" s="336"/>
      <c r="AM80" s="336"/>
      <c r="AN80" s="336"/>
      <c r="AO80" s="336"/>
      <c r="AP80" s="336"/>
      <c r="AQ80" s="336"/>
      <c r="AR80" s="336"/>
      <c r="AS80" s="336"/>
      <c r="AT80" s="320">
        <v>6</v>
      </c>
      <c r="AU80" s="336"/>
      <c r="AV80" s="336"/>
      <c r="AW80" s="336"/>
      <c r="AX80" s="336"/>
      <c r="AY80" s="320">
        <v>6</v>
      </c>
      <c r="AZ80" s="336"/>
      <c r="BA80" s="336"/>
      <c r="BB80" s="336"/>
      <c r="BC80" s="336"/>
      <c r="BD80" s="336"/>
      <c r="BE80" s="336"/>
      <c r="BF80" s="336"/>
      <c r="BG80" s="336"/>
      <c r="BH80" s="336"/>
      <c r="BI80" s="336"/>
      <c r="BJ80" s="320">
        <v>6</v>
      </c>
      <c r="BK80" s="336"/>
      <c r="BL80" s="336"/>
      <c r="BM80" s="345">
        <v>3</v>
      </c>
      <c r="BN80" s="336"/>
      <c r="BO80" s="336"/>
      <c r="BP80" s="336"/>
      <c r="BQ80" s="336"/>
      <c r="BR80" s="320">
        <v>6</v>
      </c>
      <c r="BS80" s="336"/>
      <c r="BT80" s="336"/>
      <c r="BU80" s="336"/>
      <c r="BV80" s="336"/>
      <c r="BW80" s="336"/>
      <c r="BX80" s="336"/>
      <c r="BY80" s="336"/>
      <c r="BZ80" s="336"/>
      <c r="CA80" s="336"/>
      <c r="CB80" s="336"/>
      <c r="CC80" s="336"/>
      <c r="CD80" s="336"/>
      <c r="CE80" s="336"/>
      <c r="CF80" s="336"/>
      <c r="CG80" s="336"/>
      <c r="CH80" s="336"/>
      <c r="CI80" s="336"/>
      <c r="CJ80" s="336"/>
      <c r="CK80" s="336"/>
      <c r="CL80" s="336"/>
      <c r="CM80" s="336"/>
      <c r="CN80" s="336"/>
      <c r="CO80" s="336"/>
      <c r="CP80" s="336"/>
      <c r="CQ80" s="336"/>
      <c r="CR80" s="336"/>
      <c r="CS80" s="336"/>
      <c r="CT80" s="336"/>
      <c r="CU80" s="336"/>
      <c r="CV80" s="336"/>
      <c r="CW80" s="336"/>
      <c r="CX80" s="336"/>
      <c r="CY80" s="344" t="s">
        <v>1481</v>
      </c>
      <c r="CZ80" s="336"/>
      <c r="DA80" s="336"/>
      <c r="DB80" s="336"/>
      <c r="DC80" s="336"/>
      <c r="DD80" s="336"/>
      <c r="DE80" s="336"/>
      <c r="DF80" s="336"/>
      <c r="DG80" s="336"/>
      <c r="DH80" s="336"/>
      <c r="DI80" s="336"/>
    </row>
    <row r="81" spans="1:113" x14ac:dyDescent="0.2">
      <c r="A81" s="336">
        <f>'All data'!A81</f>
        <v>200</v>
      </c>
      <c r="B81" s="336" t="str">
        <f>'All data'!K81</f>
        <v>M</v>
      </c>
      <c r="C81" s="336" t="str">
        <f>'All data'!L81</f>
        <v>NA</v>
      </c>
      <c r="D81" s="336" t="str">
        <f>'All data'!M81</f>
        <v>C228T</v>
      </c>
      <c r="E81" s="336" t="str">
        <f>'All data'!N81</f>
        <v>wt</v>
      </c>
      <c r="F81" s="336" t="str">
        <f>'All data'!O81</f>
        <v>wt</v>
      </c>
      <c r="H81" s="341" t="s">
        <v>1297</v>
      </c>
      <c r="I81" s="336" t="s">
        <v>1296</v>
      </c>
      <c r="J81" s="342" t="s">
        <v>1187</v>
      </c>
      <c r="K81" s="336" t="s">
        <v>1185</v>
      </c>
      <c r="L81" s="347">
        <v>42675</v>
      </c>
      <c r="N81" s="319"/>
      <c r="O81" s="319"/>
      <c r="P81" s="326">
        <v>2</v>
      </c>
      <c r="Q81" s="319"/>
      <c r="R81" s="348">
        <v>7</v>
      </c>
      <c r="S81" s="349">
        <v>1</v>
      </c>
      <c r="T81" s="319"/>
      <c r="U81" s="327">
        <v>6</v>
      </c>
      <c r="V81" s="327">
        <v>6</v>
      </c>
      <c r="W81" s="319"/>
      <c r="X81" s="319"/>
      <c r="Y81" s="327">
        <v>6</v>
      </c>
      <c r="Z81" s="319"/>
      <c r="AA81" s="319"/>
      <c r="AB81" s="319"/>
      <c r="AC81" s="319"/>
      <c r="AD81" s="319"/>
      <c r="AE81" s="319"/>
      <c r="AF81" s="326">
        <v>2</v>
      </c>
      <c r="AG81" s="319"/>
      <c r="AH81" s="327">
        <v>6</v>
      </c>
      <c r="AI81" s="319"/>
      <c r="AJ81" s="327">
        <v>6</v>
      </c>
      <c r="AK81" s="319"/>
      <c r="AL81" s="319"/>
      <c r="AM81" s="319"/>
      <c r="AN81" s="319"/>
      <c r="AO81" s="327">
        <v>6</v>
      </c>
      <c r="AP81" s="319"/>
      <c r="AQ81" s="319"/>
      <c r="AR81" s="319"/>
      <c r="AS81" s="327">
        <v>6</v>
      </c>
      <c r="AT81" s="327">
        <v>6</v>
      </c>
      <c r="AU81" s="319"/>
      <c r="AV81" s="319"/>
      <c r="AW81" s="319"/>
      <c r="AX81" s="327">
        <v>6</v>
      </c>
      <c r="AY81" s="326">
        <v>2</v>
      </c>
      <c r="AZ81" s="319"/>
      <c r="BA81" s="319"/>
      <c r="BB81" s="327">
        <v>6</v>
      </c>
      <c r="BC81" s="327">
        <v>6</v>
      </c>
      <c r="BD81" s="319"/>
      <c r="BE81" s="319"/>
      <c r="BF81" s="319"/>
      <c r="BG81" s="319"/>
      <c r="BH81" s="319"/>
      <c r="BI81" s="319"/>
      <c r="BJ81" s="327">
        <v>6</v>
      </c>
      <c r="BK81" s="327">
        <v>6</v>
      </c>
      <c r="BL81" s="319"/>
      <c r="BM81" s="349" t="s">
        <v>1482</v>
      </c>
      <c r="BN81" s="348">
        <v>7</v>
      </c>
      <c r="BO81" s="319"/>
      <c r="BP81" s="327">
        <v>6</v>
      </c>
      <c r="BQ81" s="327">
        <v>6</v>
      </c>
      <c r="BR81" s="327">
        <v>6</v>
      </c>
      <c r="BS81" s="319"/>
      <c r="BT81" s="327">
        <v>6</v>
      </c>
      <c r="BU81" s="349">
        <v>1</v>
      </c>
      <c r="BV81" s="319"/>
      <c r="BW81" s="319"/>
      <c r="BX81" s="319"/>
      <c r="BY81" s="326">
        <v>2</v>
      </c>
      <c r="BZ81" s="327">
        <v>6</v>
      </c>
      <c r="CA81" s="328">
        <v>9</v>
      </c>
      <c r="CB81" s="348">
        <v>7</v>
      </c>
      <c r="CC81" s="319"/>
      <c r="CD81" s="319"/>
      <c r="CE81" s="319"/>
      <c r="CF81" s="348">
        <v>7</v>
      </c>
      <c r="CG81" s="327">
        <v>6</v>
      </c>
      <c r="CH81" s="319"/>
      <c r="CI81" s="327">
        <v>6</v>
      </c>
      <c r="CJ81" s="327">
        <v>6</v>
      </c>
      <c r="CK81" s="327">
        <v>6</v>
      </c>
      <c r="CL81" s="349">
        <v>1</v>
      </c>
      <c r="CM81" s="327">
        <v>6</v>
      </c>
      <c r="CN81" s="327">
        <v>6</v>
      </c>
      <c r="CO81" s="319"/>
      <c r="CP81" s="319"/>
      <c r="CQ81" s="319"/>
      <c r="CR81" s="319"/>
      <c r="CS81" s="319"/>
      <c r="CT81" s="319"/>
      <c r="CU81" s="319"/>
      <c r="CV81" s="319"/>
      <c r="CW81" s="319"/>
      <c r="CX81" s="319"/>
      <c r="CY81" s="327">
        <v>6</v>
      </c>
      <c r="CZ81" s="319"/>
      <c r="DA81" s="327">
        <v>6</v>
      </c>
      <c r="DB81" s="319"/>
      <c r="DC81" s="319"/>
      <c r="DD81" s="319"/>
      <c r="DE81" s="319"/>
      <c r="DF81" s="319"/>
      <c r="DG81" s="319"/>
      <c r="DH81" s="319"/>
      <c r="DI81" s="319"/>
    </row>
    <row r="82" spans="1:113" x14ac:dyDescent="0.2">
      <c r="A82" s="336">
        <f>'All data'!A82</f>
        <v>201</v>
      </c>
      <c r="B82" s="336" t="s">
        <v>61</v>
      </c>
      <c r="C82" s="336" t="str">
        <f>'All data'!L82</f>
        <v>NA</v>
      </c>
      <c r="D82" s="336" t="str">
        <f>'All data'!M82</f>
        <v>NA</v>
      </c>
      <c r="E82" s="336" t="str">
        <f>'All data'!N82</f>
        <v>NA</v>
      </c>
      <c r="F82" s="336" t="str">
        <f>'All data'!O82</f>
        <v>NA</v>
      </c>
      <c r="H82" s="261"/>
      <c r="I82" s="336"/>
      <c r="J82" s="336"/>
      <c r="K82" s="336"/>
      <c r="L82" s="99"/>
      <c r="M82" s="261"/>
      <c r="N82" s="336"/>
      <c r="O82" s="336"/>
      <c r="P82" s="336"/>
      <c r="Q82" s="336"/>
      <c r="R82" s="336"/>
      <c r="S82" s="336"/>
      <c r="T82" s="336"/>
      <c r="U82" s="336"/>
      <c r="V82" s="336"/>
      <c r="W82" s="336"/>
      <c r="X82" s="336"/>
      <c r="Y82" s="336"/>
      <c r="Z82" s="336"/>
      <c r="AA82" s="336"/>
      <c r="AB82" s="336"/>
      <c r="AC82" s="336"/>
      <c r="AD82" s="336"/>
      <c r="AE82" s="336"/>
      <c r="AF82" s="336"/>
      <c r="AG82" s="336"/>
      <c r="AH82" s="336"/>
      <c r="AI82" s="336"/>
      <c r="AJ82" s="336"/>
      <c r="AK82" s="336"/>
      <c r="AL82" s="336"/>
      <c r="AM82" s="336"/>
      <c r="AN82" s="336"/>
      <c r="AO82" s="336"/>
      <c r="AP82" s="336"/>
      <c r="AQ82" s="336"/>
      <c r="AR82" s="336"/>
      <c r="AS82" s="336"/>
      <c r="AT82" s="336"/>
      <c r="AU82" s="336"/>
      <c r="AV82" s="336"/>
      <c r="AW82" s="336"/>
      <c r="AX82" s="336"/>
      <c r="AY82" s="336"/>
      <c r="AZ82" s="336"/>
      <c r="BA82" s="336"/>
      <c r="BB82" s="336"/>
      <c r="BC82" s="336"/>
      <c r="BD82" s="336"/>
      <c r="BE82" s="336"/>
      <c r="BF82" s="336"/>
      <c r="BG82" s="336"/>
      <c r="BH82" s="336"/>
      <c r="BI82" s="336"/>
      <c r="BJ82" s="336"/>
      <c r="BK82" s="336"/>
      <c r="BL82" s="336"/>
      <c r="BM82" s="336"/>
      <c r="BN82" s="336"/>
      <c r="BO82" s="336"/>
      <c r="BP82" s="336"/>
      <c r="BQ82" s="336"/>
      <c r="BR82" s="336"/>
      <c r="BS82" s="336"/>
      <c r="BT82" s="336"/>
      <c r="BU82" s="336"/>
      <c r="BV82" s="336"/>
      <c r="BW82" s="336"/>
      <c r="BX82" s="336"/>
      <c r="BY82" s="336"/>
      <c r="BZ82" s="336"/>
      <c r="CA82" s="336"/>
      <c r="CB82" s="336"/>
      <c r="CC82" s="336"/>
      <c r="CD82" s="336"/>
      <c r="CE82" s="336"/>
      <c r="CF82" s="336"/>
      <c r="CG82" s="336"/>
      <c r="CH82" s="336"/>
      <c r="CI82" s="336"/>
      <c r="CJ82" s="336"/>
      <c r="CK82" s="336"/>
      <c r="CL82" s="336"/>
      <c r="CM82" s="336"/>
      <c r="CN82" s="336"/>
      <c r="CO82" s="336"/>
      <c r="CP82" s="336"/>
      <c r="CQ82" s="336"/>
      <c r="CR82" s="336"/>
      <c r="CS82" s="336"/>
      <c r="CT82" s="336"/>
      <c r="CU82" s="336"/>
      <c r="CV82" s="336"/>
      <c r="CW82" s="336"/>
      <c r="CX82" s="336"/>
      <c r="CY82" s="336"/>
      <c r="CZ82" s="336"/>
      <c r="DA82" s="261"/>
      <c r="DB82" s="261"/>
      <c r="DC82" s="261"/>
      <c r="DD82" s="261"/>
      <c r="DE82" s="261"/>
      <c r="DF82" s="261"/>
      <c r="DG82" s="261"/>
      <c r="DH82" s="261"/>
      <c r="DI82" s="261"/>
    </row>
    <row r="83" spans="1:113" x14ac:dyDescent="0.2">
      <c r="A83" s="336">
        <f>'All data'!A83</f>
        <v>206</v>
      </c>
      <c r="B83" s="336" t="str">
        <f>'All data'!K83</f>
        <v>M</v>
      </c>
      <c r="C83" s="336" t="str">
        <f>'All data'!L83</f>
        <v>NA</v>
      </c>
      <c r="D83" s="336" t="str">
        <f>'All data'!M83</f>
        <v>wt</v>
      </c>
      <c r="E83" s="336" t="str">
        <f>'All data'!N83</f>
        <v>wt</v>
      </c>
      <c r="F83" s="336" t="str">
        <f>'All data'!O83</f>
        <v>wt</v>
      </c>
      <c r="H83" s="341" t="s">
        <v>1297</v>
      </c>
      <c r="I83" s="336" t="s">
        <v>1296</v>
      </c>
      <c r="J83" s="342" t="s">
        <v>1187</v>
      </c>
      <c r="K83" s="336" t="s">
        <v>1186</v>
      </c>
      <c r="L83" s="343">
        <v>42675</v>
      </c>
      <c r="M83" s="261"/>
      <c r="N83" s="336"/>
      <c r="O83" s="336"/>
      <c r="P83" s="336"/>
      <c r="Q83" s="320">
        <v>6</v>
      </c>
      <c r="R83" s="336"/>
      <c r="S83" s="336"/>
      <c r="T83" s="336"/>
      <c r="U83" s="336"/>
      <c r="V83" s="336"/>
      <c r="W83" s="336"/>
      <c r="X83" s="336"/>
      <c r="Y83" s="336"/>
      <c r="Z83" s="336"/>
      <c r="AA83" s="336"/>
      <c r="AB83" s="336"/>
      <c r="AC83" s="336"/>
      <c r="AD83" s="336"/>
      <c r="AE83" s="336"/>
      <c r="AF83" s="336"/>
      <c r="AG83" s="336"/>
      <c r="AH83" s="336"/>
      <c r="AI83" s="336"/>
      <c r="AJ83" s="336"/>
      <c r="AK83" s="336"/>
      <c r="AL83" s="336"/>
      <c r="AM83" s="336"/>
      <c r="AN83" s="336"/>
      <c r="AO83" s="336"/>
      <c r="AP83" s="336"/>
      <c r="AQ83" s="336"/>
      <c r="AR83" s="336"/>
      <c r="AS83" s="336"/>
      <c r="AT83" s="336"/>
      <c r="AU83" s="336"/>
      <c r="AV83" s="336"/>
      <c r="AW83" s="336"/>
      <c r="AX83" s="336"/>
      <c r="AY83" s="336"/>
      <c r="AZ83" s="336"/>
      <c r="BA83" s="336"/>
      <c r="BB83" s="336"/>
      <c r="BC83" s="336"/>
      <c r="BD83" s="336"/>
      <c r="BE83" s="336"/>
      <c r="BF83" s="336"/>
      <c r="BG83" s="336"/>
      <c r="BH83" s="336"/>
      <c r="BI83" s="336"/>
      <c r="BJ83" s="336"/>
      <c r="BK83" s="336"/>
      <c r="BL83" s="336"/>
      <c r="BM83" s="336"/>
      <c r="BN83" s="336"/>
      <c r="BO83" s="336"/>
      <c r="BP83" s="336"/>
      <c r="BQ83" s="336"/>
      <c r="BR83" s="336"/>
      <c r="BS83" s="336"/>
      <c r="BT83" s="336"/>
      <c r="BU83" s="336"/>
      <c r="BV83" s="336"/>
      <c r="BW83" s="336"/>
      <c r="BX83" s="336"/>
      <c r="BY83" s="336"/>
      <c r="BZ83" s="336"/>
      <c r="CA83" s="336"/>
      <c r="CB83" s="336"/>
      <c r="CC83" s="336"/>
      <c r="CD83" s="336"/>
      <c r="CE83" s="336"/>
      <c r="CF83" s="336"/>
      <c r="CG83" s="336"/>
      <c r="CH83" s="336"/>
      <c r="CI83" s="336"/>
      <c r="CJ83" s="336"/>
      <c r="CK83" s="336"/>
      <c r="CL83" s="336"/>
      <c r="CM83" s="336"/>
      <c r="CN83" s="336"/>
      <c r="CO83" s="336"/>
      <c r="CP83" s="336"/>
      <c r="CQ83" s="336"/>
      <c r="CR83" s="336"/>
      <c r="CS83" s="336"/>
      <c r="CT83" s="336"/>
      <c r="CU83" s="336"/>
      <c r="CV83" s="336"/>
      <c r="CW83" s="336"/>
      <c r="CX83" s="336"/>
      <c r="CY83" s="344">
        <v>7</v>
      </c>
      <c r="CZ83" s="336"/>
      <c r="DA83" s="336"/>
      <c r="DB83" s="336"/>
      <c r="DC83" s="336"/>
      <c r="DD83" s="322">
        <v>2</v>
      </c>
      <c r="DE83" s="336"/>
      <c r="DF83" s="336"/>
      <c r="DG83" s="336"/>
      <c r="DH83" s="336"/>
      <c r="DI83" s="336"/>
    </row>
    <row r="84" spans="1:113" x14ac:dyDescent="0.2">
      <c r="A84" s="336">
        <f>'All data'!A84</f>
        <v>209</v>
      </c>
      <c r="B84" s="336" t="str">
        <f>'All data'!K84</f>
        <v>U</v>
      </c>
      <c r="C84" s="336" t="str">
        <f>'All data'!L84</f>
        <v>NA</v>
      </c>
      <c r="D84" s="336" t="str">
        <f>'All data'!M84</f>
        <v>C228T</v>
      </c>
      <c r="E84" s="336" t="str">
        <f>'All data'!N84</f>
        <v>wt</v>
      </c>
      <c r="F84" s="336" t="str">
        <f>'All data'!O84</f>
        <v>wt</v>
      </c>
      <c r="H84" s="341" t="s">
        <v>1297</v>
      </c>
      <c r="I84" s="336" t="s">
        <v>1296</v>
      </c>
      <c r="J84" s="342" t="s">
        <v>1187</v>
      </c>
      <c r="K84" s="336" t="s">
        <v>1186</v>
      </c>
      <c r="L84" s="343">
        <v>42675</v>
      </c>
      <c r="M84" s="261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  <c r="AG84" s="336"/>
      <c r="AH84" s="320">
        <v>6</v>
      </c>
      <c r="AI84" s="336"/>
      <c r="AJ84" s="336"/>
      <c r="AK84" s="336"/>
      <c r="AL84" s="336"/>
      <c r="AM84" s="320">
        <v>6</v>
      </c>
      <c r="AN84" s="336"/>
      <c r="AO84" s="336"/>
      <c r="AP84" s="336"/>
      <c r="AQ84" s="336"/>
      <c r="AR84" s="336"/>
      <c r="AS84" s="336"/>
      <c r="AT84" s="336"/>
      <c r="AU84" s="336"/>
      <c r="AV84" s="336"/>
      <c r="AW84" s="336"/>
      <c r="AX84" s="320">
        <v>6</v>
      </c>
      <c r="AY84" s="336"/>
      <c r="AZ84" s="336"/>
      <c r="BA84" s="336"/>
      <c r="BB84" s="336"/>
      <c r="BC84" s="336"/>
      <c r="BD84" s="336"/>
      <c r="BE84" s="336"/>
      <c r="BF84" s="336"/>
      <c r="BG84" s="336"/>
      <c r="BH84" s="336"/>
      <c r="BI84" s="336"/>
      <c r="BJ84" s="336"/>
      <c r="BK84" s="336"/>
      <c r="BL84" s="336"/>
      <c r="BM84" s="336"/>
      <c r="BN84" s="336"/>
      <c r="BO84" s="336"/>
      <c r="BP84" s="336"/>
      <c r="BQ84" s="336"/>
      <c r="BR84" s="336"/>
      <c r="BS84" s="336"/>
      <c r="BT84" s="336"/>
      <c r="BU84" s="336"/>
      <c r="BV84" s="336"/>
      <c r="BW84" s="336"/>
      <c r="BX84" s="336"/>
      <c r="BY84" s="336"/>
      <c r="BZ84" s="336"/>
      <c r="CA84" s="336"/>
      <c r="CB84" s="336"/>
      <c r="CC84" s="336"/>
      <c r="CD84" s="336"/>
      <c r="CE84" s="336"/>
      <c r="CF84" s="336"/>
      <c r="CG84" s="336"/>
      <c r="CH84" s="336"/>
      <c r="CI84" s="336"/>
      <c r="CJ84" s="336"/>
      <c r="CK84" s="336"/>
      <c r="CL84" s="336"/>
      <c r="CM84" s="336"/>
      <c r="CN84" s="336"/>
      <c r="CO84" s="322">
        <v>2</v>
      </c>
      <c r="CP84" s="336"/>
      <c r="CQ84" s="336"/>
      <c r="CR84" s="336"/>
      <c r="CS84" s="336"/>
      <c r="CT84" s="336"/>
      <c r="CU84" s="336"/>
      <c r="CV84" s="336"/>
      <c r="CW84" s="336"/>
      <c r="CX84" s="336"/>
      <c r="CY84" s="336"/>
      <c r="CZ84" s="336"/>
      <c r="DA84" s="336"/>
      <c r="DB84" s="336"/>
      <c r="DC84" s="336"/>
      <c r="DD84" s="336"/>
      <c r="DE84" s="336"/>
      <c r="DF84" s="336"/>
      <c r="DG84" s="336"/>
      <c r="DH84" s="336"/>
      <c r="DI84" s="336"/>
    </row>
    <row r="85" spans="1:113" x14ac:dyDescent="0.2">
      <c r="A85" s="336">
        <f>'All data'!A85</f>
        <v>215</v>
      </c>
      <c r="B85" s="336" t="str">
        <f>'All data'!K85</f>
        <v>U</v>
      </c>
      <c r="C85" s="336" t="str">
        <f>'All data'!L85</f>
        <v>NA</v>
      </c>
      <c r="D85" s="336" t="str">
        <f>'All data'!M85</f>
        <v>C228T</v>
      </c>
      <c r="E85" s="336" t="str">
        <f>'All data'!N85</f>
        <v>wt</v>
      </c>
      <c r="F85" s="336" t="str">
        <f>'All data'!O85</f>
        <v>wt</v>
      </c>
      <c r="H85" s="341" t="s">
        <v>1297</v>
      </c>
      <c r="I85" s="336" t="s">
        <v>1296</v>
      </c>
      <c r="J85" s="342" t="s">
        <v>1187</v>
      </c>
      <c r="K85" s="336" t="s">
        <v>1186</v>
      </c>
      <c r="L85" s="343">
        <v>42675</v>
      </c>
      <c r="M85" s="261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336"/>
      <c r="Y85" s="336"/>
      <c r="Z85" s="336"/>
      <c r="AA85" s="336"/>
      <c r="AB85" s="336"/>
      <c r="AC85" s="336"/>
      <c r="AD85" s="336"/>
      <c r="AE85" s="336"/>
      <c r="AF85" s="336"/>
      <c r="AG85" s="336"/>
      <c r="AH85" s="336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6"/>
      <c r="AU85" s="336"/>
      <c r="AV85" s="336"/>
      <c r="AW85" s="336"/>
      <c r="AX85" s="336"/>
      <c r="AY85" s="336"/>
      <c r="AZ85" s="336"/>
      <c r="BA85" s="336"/>
      <c r="BB85" s="336"/>
      <c r="BC85" s="336"/>
      <c r="BD85" s="336"/>
      <c r="BE85" s="336"/>
      <c r="BF85" s="336"/>
      <c r="BG85" s="336"/>
      <c r="BH85" s="336"/>
      <c r="BI85" s="336"/>
      <c r="BJ85" s="336"/>
      <c r="BK85" s="336"/>
      <c r="BL85" s="336"/>
      <c r="BM85" s="336"/>
      <c r="BN85" s="345">
        <v>3</v>
      </c>
      <c r="BO85" s="336"/>
      <c r="BP85" s="336"/>
      <c r="BQ85" s="336"/>
      <c r="BR85" s="336"/>
      <c r="BS85" s="336"/>
      <c r="BT85" s="336"/>
      <c r="BU85" s="336"/>
      <c r="BV85" s="336"/>
      <c r="BW85" s="336"/>
      <c r="BX85" s="336"/>
      <c r="BY85" s="336"/>
      <c r="BZ85" s="336"/>
      <c r="CA85" s="336"/>
      <c r="CB85" s="336"/>
      <c r="CC85" s="336"/>
      <c r="CD85" s="336"/>
      <c r="CE85" s="336"/>
      <c r="CF85" s="336"/>
      <c r="CG85" s="336"/>
      <c r="CH85" s="336"/>
      <c r="CI85" s="336"/>
      <c r="CJ85" s="336"/>
      <c r="CK85" s="336"/>
      <c r="CL85" s="336"/>
      <c r="CM85" s="336"/>
      <c r="CN85" s="336"/>
      <c r="CO85" s="336"/>
      <c r="CP85" s="336"/>
      <c r="CQ85" s="336"/>
      <c r="CR85" s="336"/>
      <c r="CS85" s="336"/>
      <c r="CT85" s="336"/>
      <c r="CU85" s="336"/>
      <c r="CV85" s="336"/>
      <c r="CW85" s="336"/>
      <c r="CX85" s="336"/>
      <c r="CY85" s="336"/>
      <c r="CZ85" s="336"/>
      <c r="DA85" s="336"/>
      <c r="DB85" s="336"/>
      <c r="DC85" s="336"/>
      <c r="DD85" s="336"/>
      <c r="DE85" s="336"/>
      <c r="DF85" s="336"/>
      <c r="DG85" s="336"/>
      <c r="DH85" s="336"/>
      <c r="DI85" s="336"/>
    </row>
    <row r="86" spans="1:113" x14ac:dyDescent="0.2">
      <c r="A86" s="336">
        <f>'All data'!A86</f>
        <v>218</v>
      </c>
      <c r="B86" s="336" t="str">
        <f>'All data'!K86</f>
        <v>NA</v>
      </c>
      <c r="C86" s="336" t="str">
        <f>'All data'!L86</f>
        <v>NA</v>
      </c>
      <c r="D86" s="336" t="str">
        <f>'All data'!M86</f>
        <v>NA</v>
      </c>
      <c r="E86" s="336" t="str">
        <f>'All data'!N86</f>
        <v>wt</v>
      </c>
      <c r="F86" s="336" t="str">
        <f>'All data'!O86</f>
        <v>wt</v>
      </c>
      <c r="H86" s="341" t="s">
        <v>1297</v>
      </c>
      <c r="I86" s="336" t="s">
        <v>1296</v>
      </c>
      <c r="J86" s="342" t="s">
        <v>1187</v>
      </c>
      <c r="K86" s="99" t="s">
        <v>1185</v>
      </c>
      <c r="L86" s="343">
        <v>42675</v>
      </c>
      <c r="M86" s="261"/>
      <c r="N86" s="336"/>
      <c r="O86" s="336"/>
      <c r="P86" s="336"/>
      <c r="Q86" s="320">
        <v>6</v>
      </c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  <c r="AG86" s="336"/>
      <c r="AH86" s="336"/>
      <c r="AI86" s="320">
        <v>6</v>
      </c>
      <c r="AJ86" s="336"/>
      <c r="AK86" s="336"/>
      <c r="AL86" s="336"/>
      <c r="AM86" s="336"/>
      <c r="AN86" s="336"/>
      <c r="AO86" s="336"/>
      <c r="AP86" s="336"/>
      <c r="AQ86" s="336"/>
      <c r="AR86" s="336"/>
      <c r="AS86" s="336"/>
      <c r="AT86" s="336"/>
      <c r="AU86" s="336"/>
      <c r="AV86" s="336"/>
      <c r="AW86" s="336"/>
      <c r="AX86" s="336"/>
      <c r="AY86" s="336"/>
      <c r="AZ86" s="336"/>
      <c r="BA86" s="336"/>
      <c r="BB86" s="336"/>
      <c r="BC86" s="336"/>
      <c r="BD86" s="336"/>
      <c r="BE86" s="336"/>
      <c r="BF86" s="336"/>
      <c r="BG86" s="336"/>
      <c r="BH86" s="336"/>
      <c r="BI86" s="336"/>
      <c r="BJ86" s="336"/>
      <c r="BK86" s="336"/>
      <c r="BL86" s="336"/>
      <c r="BM86" s="320">
        <v>6</v>
      </c>
      <c r="BN86" s="336"/>
      <c r="BO86" s="336"/>
      <c r="BP86" s="336"/>
      <c r="BQ86" s="336"/>
      <c r="BR86" s="336"/>
      <c r="BS86" s="336"/>
      <c r="BT86" s="336"/>
      <c r="BU86" s="336"/>
      <c r="BV86" s="336"/>
      <c r="BW86" s="336"/>
      <c r="BX86" s="336"/>
      <c r="BY86" s="336"/>
      <c r="BZ86" s="336"/>
      <c r="CA86" s="336"/>
      <c r="CB86" s="336"/>
      <c r="CC86" s="336"/>
      <c r="CD86" s="336"/>
      <c r="CE86" s="336"/>
      <c r="CF86" s="336"/>
      <c r="CG86" s="336"/>
      <c r="CH86" s="336"/>
      <c r="CI86" s="336"/>
      <c r="CJ86" s="336"/>
      <c r="CK86" s="336"/>
      <c r="CL86" s="336"/>
      <c r="CM86" s="336"/>
      <c r="CN86" s="336"/>
      <c r="CO86" s="336"/>
      <c r="CP86" s="336"/>
      <c r="CQ86" s="336"/>
      <c r="CR86" s="336"/>
      <c r="CS86" s="336"/>
      <c r="CT86" s="336"/>
      <c r="CU86" s="336"/>
      <c r="CV86" s="336"/>
      <c r="CW86" s="336"/>
      <c r="CX86" s="336"/>
      <c r="CY86" s="336"/>
      <c r="CZ86" s="336"/>
      <c r="DA86" s="336"/>
      <c r="DB86" s="336"/>
      <c r="DC86" s="336"/>
      <c r="DD86" s="336"/>
      <c r="DE86" s="336"/>
      <c r="DF86" s="336"/>
      <c r="DG86" s="336"/>
      <c r="DH86" s="336"/>
      <c r="DI86" s="336"/>
    </row>
    <row r="87" spans="1:113" x14ac:dyDescent="0.2">
      <c r="A87" s="336">
        <f>'All data'!A87</f>
        <v>228</v>
      </c>
      <c r="B87" s="336" t="str">
        <f>'All data'!K87</f>
        <v>NA</v>
      </c>
      <c r="C87" s="336" t="str">
        <f>'All data'!L87</f>
        <v>NA</v>
      </c>
      <c r="D87" s="336" t="str">
        <f>'All data'!M87</f>
        <v>NA</v>
      </c>
      <c r="E87" s="336" t="str">
        <f>'All data'!N87</f>
        <v>NA</v>
      </c>
      <c r="F87" s="336" t="str">
        <f>'All data'!O87</f>
        <v>NA</v>
      </c>
      <c r="H87" s="261"/>
      <c r="I87" s="336"/>
      <c r="J87" s="336"/>
      <c r="K87" s="336"/>
      <c r="L87" s="99"/>
      <c r="M87" s="261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6"/>
      <c r="AH87" s="336"/>
      <c r="AI87" s="336"/>
      <c r="AJ87" s="336"/>
      <c r="AK87" s="336"/>
      <c r="AL87" s="336"/>
      <c r="AM87" s="336"/>
      <c r="AN87" s="336"/>
      <c r="AO87" s="336"/>
      <c r="AP87" s="336"/>
      <c r="AQ87" s="336"/>
      <c r="AR87" s="336"/>
      <c r="AS87" s="336"/>
      <c r="AT87" s="336"/>
      <c r="AU87" s="336"/>
      <c r="AV87" s="336"/>
      <c r="AW87" s="336"/>
      <c r="AX87" s="336"/>
      <c r="AY87" s="336"/>
      <c r="AZ87" s="336"/>
      <c r="BA87" s="336"/>
      <c r="BB87" s="336"/>
      <c r="BC87" s="336"/>
      <c r="BD87" s="336"/>
      <c r="BE87" s="336"/>
      <c r="BF87" s="336"/>
      <c r="BG87" s="336"/>
      <c r="BH87" s="336"/>
      <c r="BI87" s="336"/>
      <c r="BJ87" s="336"/>
      <c r="BK87" s="336"/>
      <c r="BL87" s="336"/>
      <c r="BM87" s="336"/>
      <c r="BN87" s="336"/>
      <c r="BO87" s="336"/>
      <c r="BP87" s="336"/>
      <c r="BQ87" s="336"/>
      <c r="BR87" s="336"/>
      <c r="BS87" s="336"/>
      <c r="BT87" s="336"/>
      <c r="BU87" s="336"/>
      <c r="BV87" s="336"/>
      <c r="BW87" s="336"/>
      <c r="BX87" s="336"/>
      <c r="BY87" s="336"/>
      <c r="BZ87" s="336"/>
      <c r="CA87" s="336"/>
      <c r="CB87" s="336"/>
      <c r="CC87" s="336"/>
      <c r="CD87" s="336"/>
      <c r="CE87" s="336"/>
      <c r="CF87" s="336"/>
      <c r="CG87" s="336"/>
      <c r="CH87" s="336"/>
      <c r="CI87" s="336"/>
      <c r="CJ87" s="336"/>
      <c r="CK87" s="336"/>
      <c r="CL87" s="336"/>
      <c r="CM87" s="336"/>
      <c r="CN87" s="336"/>
      <c r="CO87" s="336"/>
      <c r="CP87" s="336"/>
      <c r="CQ87" s="336"/>
      <c r="CR87" s="336"/>
      <c r="CS87" s="336"/>
      <c r="CT87" s="336"/>
      <c r="CU87" s="336"/>
      <c r="CV87" s="336"/>
      <c r="CW87" s="336"/>
      <c r="CX87" s="336"/>
      <c r="CY87" s="336"/>
      <c r="CZ87" s="336"/>
      <c r="DA87" s="261"/>
      <c r="DB87" s="261"/>
      <c r="DC87" s="261"/>
      <c r="DD87" s="261"/>
      <c r="DE87" s="261"/>
      <c r="DF87" s="261"/>
      <c r="DG87" s="261"/>
      <c r="DH87" s="261"/>
      <c r="DI87" s="261"/>
    </row>
    <row r="88" spans="1:113" x14ac:dyDescent="0.2">
      <c r="A88" s="336">
        <f>'All data'!A88</f>
        <v>229</v>
      </c>
      <c r="B88" s="336" t="str">
        <f>'All data'!K88</f>
        <v>NA</v>
      </c>
      <c r="C88" s="336" t="str">
        <f>'All data'!L88</f>
        <v>NA</v>
      </c>
      <c r="D88" s="336" t="str">
        <f>'All data'!M88</f>
        <v>NA</v>
      </c>
      <c r="E88" s="336" t="str">
        <f>'All data'!N88</f>
        <v>wt</v>
      </c>
      <c r="F88" s="336" t="str">
        <f>'All data'!O88</f>
        <v>wt</v>
      </c>
      <c r="H88" s="341" t="s">
        <v>1297</v>
      </c>
      <c r="I88" s="336" t="s">
        <v>1296</v>
      </c>
      <c r="J88" s="342" t="s">
        <v>1187</v>
      </c>
      <c r="K88" s="336" t="s">
        <v>1186</v>
      </c>
      <c r="L88" s="343">
        <v>42675</v>
      </c>
      <c r="M88" s="261"/>
      <c r="N88" s="336"/>
      <c r="O88" s="336"/>
      <c r="P88" s="336"/>
      <c r="Q88" s="336"/>
      <c r="R88" s="336"/>
      <c r="S88" s="336"/>
      <c r="T88" s="336"/>
      <c r="U88" s="336"/>
      <c r="V88" s="336"/>
      <c r="W88" s="336"/>
      <c r="X88" s="336"/>
      <c r="Y88" s="336"/>
      <c r="Z88" s="336"/>
      <c r="AA88" s="336"/>
      <c r="AB88" s="336"/>
      <c r="AC88" s="336"/>
      <c r="AD88" s="336"/>
      <c r="AE88" s="336"/>
      <c r="AF88" s="336"/>
      <c r="AG88" s="336"/>
      <c r="AH88" s="320">
        <v>6</v>
      </c>
      <c r="AI88" s="336"/>
      <c r="AJ88" s="336"/>
      <c r="AK88" s="336"/>
      <c r="AL88" s="336"/>
      <c r="AM88" s="336"/>
      <c r="AN88" s="336"/>
      <c r="AO88" s="336"/>
      <c r="AP88" s="336"/>
      <c r="AQ88" s="336"/>
      <c r="AR88" s="336"/>
      <c r="AS88" s="320">
        <v>6</v>
      </c>
      <c r="AT88" s="336"/>
      <c r="AU88" s="336"/>
      <c r="AV88" s="336"/>
      <c r="AW88" s="336"/>
      <c r="AX88" s="336"/>
      <c r="AY88" s="336"/>
      <c r="AZ88" s="336"/>
      <c r="BA88" s="336"/>
      <c r="BB88" s="336"/>
      <c r="BC88" s="336"/>
      <c r="BD88" s="336"/>
      <c r="BE88" s="336"/>
      <c r="BF88" s="336"/>
      <c r="BG88" s="336"/>
      <c r="BH88" s="336"/>
      <c r="BI88" s="336"/>
      <c r="BJ88" s="336"/>
      <c r="BK88" s="336"/>
      <c r="BL88" s="336"/>
      <c r="BM88" s="336"/>
      <c r="BN88" s="336"/>
      <c r="BO88" s="336"/>
      <c r="BP88" s="336"/>
      <c r="BQ88" s="336"/>
      <c r="BR88" s="336"/>
      <c r="BS88" s="336"/>
      <c r="BT88" s="336"/>
      <c r="BU88" s="336"/>
      <c r="BV88" s="336"/>
      <c r="BW88" s="336"/>
      <c r="BX88" s="336"/>
      <c r="BY88" s="336"/>
      <c r="BZ88" s="336"/>
      <c r="CA88" s="336"/>
      <c r="CB88" s="336"/>
      <c r="CC88" s="336"/>
      <c r="CD88" s="336"/>
      <c r="CE88" s="336"/>
      <c r="CF88" s="336"/>
      <c r="CG88" s="336"/>
      <c r="CH88" s="336"/>
      <c r="CI88" s="336"/>
      <c r="CJ88" s="336"/>
      <c r="CK88" s="336"/>
      <c r="CL88" s="336"/>
      <c r="CM88" s="336"/>
      <c r="CN88" s="336"/>
      <c r="CO88" s="336"/>
      <c r="CP88" s="336"/>
      <c r="CQ88" s="336"/>
      <c r="CR88" s="336"/>
      <c r="CS88" s="336"/>
      <c r="CT88" s="336"/>
      <c r="CU88" s="336"/>
      <c r="CV88" s="336"/>
      <c r="CW88" s="336"/>
      <c r="CX88" s="336"/>
      <c r="CY88" s="336"/>
      <c r="CZ88" s="336"/>
      <c r="DA88" s="336"/>
      <c r="DB88" s="336"/>
      <c r="DC88" s="336"/>
      <c r="DD88" s="336"/>
      <c r="DE88" s="336"/>
      <c r="DF88" s="336"/>
      <c r="DG88" s="320">
        <v>6</v>
      </c>
      <c r="DH88" s="336"/>
      <c r="DI88" s="336"/>
    </row>
    <row r="89" spans="1:113" x14ac:dyDescent="0.2">
      <c r="A89" s="336">
        <f>'All data'!A89</f>
        <v>231</v>
      </c>
      <c r="B89" s="336" t="str">
        <f>'All data'!K89</f>
        <v>NA</v>
      </c>
      <c r="C89" s="336" t="str">
        <f>'All data'!L89</f>
        <v>NA</v>
      </c>
      <c r="D89" s="336" t="str">
        <f>'All data'!M89</f>
        <v>NA</v>
      </c>
      <c r="E89" s="336" t="str">
        <f>'All data'!N89</f>
        <v>NA</v>
      </c>
      <c r="F89" s="336" t="str">
        <f>'All data'!O89</f>
        <v>NA</v>
      </c>
      <c r="H89" s="261"/>
      <c r="I89" s="336"/>
      <c r="J89" s="336"/>
      <c r="K89" s="336"/>
      <c r="L89" s="336"/>
      <c r="M89" s="261"/>
      <c r="N89" s="336"/>
      <c r="O89" s="336"/>
      <c r="P89" s="336"/>
      <c r="Q89" s="336"/>
      <c r="R89" s="336"/>
      <c r="S89" s="336"/>
      <c r="T89" s="336"/>
      <c r="U89" s="336"/>
      <c r="V89" s="336"/>
      <c r="W89" s="336"/>
      <c r="X89" s="336"/>
      <c r="Y89" s="336"/>
      <c r="Z89" s="336"/>
      <c r="AA89" s="336"/>
      <c r="AB89" s="336"/>
      <c r="AC89" s="336"/>
      <c r="AD89" s="336"/>
      <c r="AE89" s="336"/>
      <c r="AF89" s="336"/>
      <c r="AG89" s="336"/>
      <c r="AH89" s="336"/>
      <c r="AI89" s="336"/>
      <c r="AJ89" s="336"/>
      <c r="AK89" s="336"/>
      <c r="AL89" s="336"/>
      <c r="AM89" s="336"/>
      <c r="AN89" s="336"/>
      <c r="AO89" s="336"/>
      <c r="AP89" s="336"/>
      <c r="AQ89" s="336"/>
      <c r="AR89" s="336"/>
      <c r="AS89" s="336"/>
      <c r="AT89" s="336"/>
      <c r="AU89" s="336"/>
      <c r="AV89" s="336"/>
      <c r="AW89" s="336"/>
      <c r="AX89" s="336"/>
      <c r="AY89" s="336"/>
      <c r="AZ89" s="336"/>
      <c r="BA89" s="336"/>
      <c r="BB89" s="336"/>
      <c r="BC89" s="336"/>
      <c r="BD89" s="336"/>
      <c r="BE89" s="336"/>
      <c r="BF89" s="336"/>
      <c r="BG89" s="336"/>
      <c r="BH89" s="336"/>
      <c r="BI89" s="336"/>
      <c r="BJ89" s="336"/>
      <c r="BK89" s="336"/>
      <c r="BL89" s="336"/>
      <c r="BM89" s="336"/>
      <c r="BN89" s="336"/>
      <c r="BO89" s="336"/>
      <c r="BP89" s="336"/>
      <c r="BQ89" s="336"/>
      <c r="BR89" s="336"/>
      <c r="BS89" s="336"/>
      <c r="BT89" s="336"/>
      <c r="BU89" s="336"/>
      <c r="BV89" s="336"/>
      <c r="BW89" s="336"/>
      <c r="BX89" s="336"/>
      <c r="BY89" s="336"/>
      <c r="BZ89" s="336"/>
      <c r="CA89" s="336"/>
      <c r="CB89" s="336"/>
      <c r="CC89" s="336"/>
      <c r="CD89" s="336"/>
      <c r="CE89" s="336"/>
      <c r="CF89" s="336"/>
      <c r="CG89" s="336"/>
      <c r="CH89" s="336"/>
      <c r="CI89" s="336"/>
      <c r="CJ89" s="336"/>
      <c r="CK89" s="336"/>
      <c r="CL89" s="336"/>
      <c r="CM89" s="336"/>
      <c r="CN89" s="336"/>
      <c r="CO89" s="336"/>
      <c r="CP89" s="336"/>
      <c r="CQ89" s="336"/>
      <c r="CR89" s="336"/>
      <c r="CS89" s="336"/>
      <c r="CT89" s="336"/>
      <c r="CU89" s="336"/>
      <c r="CV89" s="336"/>
      <c r="CW89" s="336"/>
      <c r="CX89" s="336"/>
      <c r="CY89" s="336"/>
      <c r="CZ89" s="336"/>
      <c r="DA89" s="261"/>
      <c r="DB89" s="261"/>
      <c r="DC89" s="261"/>
      <c r="DD89" s="261"/>
      <c r="DE89" s="261"/>
      <c r="DF89" s="261"/>
      <c r="DG89" s="261"/>
      <c r="DH89" s="261"/>
      <c r="DI89" s="261"/>
    </row>
    <row r="90" spans="1:113" x14ac:dyDescent="0.2">
      <c r="A90" s="336">
        <f>'All data'!A90</f>
        <v>232</v>
      </c>
      <c r="B90" s="336" t="str">
        <f>'All data'!K90</f>
        <v>NA</v>
      </c>
      <c r="C90" s="336" t="str">
        <f>'All data'!L90</f>
        <v>NA</v>
      </c>
      <c r="D90" s="336" t="str">
        <f>'All data'!M90</f>
        <v>NA</v>
      </c>
      <c r="E90" s="336" t="str">
        <f>'All data'!N90</f>
        <v>NA</v>
      </c>
      <c r="F90" s="336" t="str">
        <f>'All data'!O90</f>
        <v>NA</v>
      </c>
      <c r="H90" s="261"/>
      <c r="I90" s="336"/>
      <c r="J90" s="336"/>
      <c r="K90" s="336"/>
      <c r="L90" s="336"/>
      <c r="M90" s="261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336"/>
      <c r="AD90" s="336"/>
      <c r="AE90" s="336"/>
      <c r="AF90" s="336"/>
      <c r="AG90" s="336"/>
      <c r="AH90" s="336"/>
      <c r="AI90" s="336"/>
      <c r="AJ90" s="336"/>
      <c r="AK90" s="336"/>
      <c r="AL90" s="336"/>
      <c r="AM90" s="336"/>
      <c r="AN90" s="336"/>
      <c r="AO90" s="336"/>
      <c r="AP90" s="336"/>
      <c r="AQ90" s="336"/>
      <c r="AR90" s="336"/>
      <c r="AS90" s="336"/>
      <c r="AT90" s="336"/>
      <c r="AU90" s="336"/>
      <c r="AV90" s="336"/>
      <c r="AW90" s="336"/>
      <c r="AX90" s="336"/>
      <c r="AY90" s="336"/>
      <c r="AZ90" s="336"/>
      <c r="BA90" s="336"/>
      <c r="BB90" s="336"/>
      <c r="BC90" s="336"/>
      <c r="BD90" s="336"/>
      <c r="BE90" s="336"/>
      <c r="BF90" s="336"/>
      <c r="BG90" s="336"/>
      <c r="BH90" s="336"/>
      <c r="BI90" s="336"/>
      <c r="BJ90" s="336"/>
      <c r="BK90" s="336"/>
      <c r="BL90" s="336"/>
      <c r="BM90" s="336"/>
      <c r="BN90" s="336"/>
      <c r="BO90" s="336"/>
      <c r="BP90" s="336"/>
      <c r="BQ90" s="336"/>
      <c r="BR90" s="336"/>
      <c r="BS90" s="336"/>
      <c r="BT90" s="336"/>
      <c r="BU90" s="336"/>
      <c r="BV90" s="336"/>
      <c r="BW90" s="336"/>
      <c r="BX90" s="336"/>
      <c r="BY90" s="336"/>
      <c r="BZ90" s="336"/>
      <c r="CA90" s="336"/>
      <c r="CB90" s="336"/>
      <c r="CC90" s="336"/>
      <c r="CD90" s="336"/>
      <c r="CE90" s="336"/>
      <c r="CF90" s="336"/>
      <c r="CG90" s="336"/>
      <c r="CH90" s="336"/>
      <c r="CI90" s="336"/>
      <c r="CJ90" s="336"/>
      <c r="CK90" s="336"/>
      <c r="CL90" s="336"/>
      <c r="CM90" s="336"/>
      <c r="CN90" s="336"/>
      <c r="CO90" s="336"/>
      <c r="CP90" s="336"/>
      <c r="CQ90" s="336"/>
      <c r="CR90" s="336"/>
      <c r="CS90" s="336"/>
      <c r="CT90" s="336"/>
      <c r="CU90" s="336"/>
      <c r="CV90" s="336"/>
      <c r="CW90" s="336"/>
      <c r="CX90" s="336"/>
      <c r="CY90" s="336"/>
      <c r="CZ90" s="336"/>
      <c r="DA90" s="261"/>
      <c r="DB90" s="261"/>
      <c r="DC90" s="261"/>
      <c r="DD90" s="261"/>
      <c r="DE90" s="261"/>
      <c r="DF90" s="261"/>
      <c r="DG90" s="261"/>
      <c r="DH90" s="261"/>
      <c r="DI90" s="261"/>
    </row>
    <row r="91" spans="1:113" x14ac:dyDescent="0.2">
      <c r="A91" s="336">
        <f>'All data'!A91</f>
        <v>237</v>
      </c>
      <c r="B91" s="336" t="str">
        <f>'All data'!K91</f>
        <v>NA</v>
      </c>
      <c r="C91" s="336" t="str">
        <f>'All data'!L91</f>
        <v>NA</v>
      </c>
      <c r="D91" s="336" t="str">
        <f>'All data'!M91</f>
        <v>NA</v>
      </c>
      <c r="E91" s="336" t="str">
        <f>'All data'!N91</f>
        <v>NA</v>
      </c>
      <c r="F91" s="336" t="str">
        <f>'All data'!O91</f>
        <v>NA</v>
      </c>
      <c r="H91" s="261"/>
      <c r="I91" s="336"/>
      <c r="J91" s="336"/>
      <c r="K91" s="336"/>
      <c r="L91" s="336"/>
      <c r="M91" s="261"/>
      <c r="N91" s="336"/>
      <c r="O91" s="336"/>
      <c r="P91" s="336"/>
      <c r="Q91" s="336"/>
      <c r="R91" s="336"/>
      <c r="S91" s="336"/>
      <c r="T91" s="336"/>
      <c r="U91" s="336"/>
      <c r="V91" s="336"/>
      <c r="W91" s="336"/>
      <c r="X91" s="336"/>
      <c r="Y91" s="336"/>
      <c r="Z91" s="336"/>
      <c r="AA91" s="336"/>
      <c r="AB91" s="336"/>
      <c r="AC91" s="336"/>
      <c r="AD91" s="336"/>
      <c r="AE91" s="336"/>
      <c r="AF91" s="336"/>
      <c r="AG91" s="336"/>
      <c r="AH91" s="336"/>
      <c r="AI91" s="336"/>
      <c r="AJ91" s="336"/>
      <c r="AK91" s="336"/>
      <c r="AL91" s="336"/>
      <c r="AM91" s="336"/>
      <c r="AN91" s="336"/>
      <c r="AO91" s="336"/>
      <c r="AP91" s="336"/>
      <c r="AQ91" s="336"/>
      <c r="AR91" s="336"/>
      <c r="AS91" s="336"/>
      <c r="AT91" s="336"/>
      <c r="AU91" s="336"/>
      <c r="AV91" s="336"/>
      <c r="AW91" s="336"/>
      <c r="AX91" s="336"/>
      <c r="AY91" s="336"/>
      <c r="AZ91" s="336"/>
      <c r="BA91" s="336"/>
      <c r="BB91" s="336"/>
      <c r="BC91" s="336"/>
      <c r="BD91" s="336"/>
      <c r="BE91" s="336"/>
      <c r="BF91" s="336"/>
      <c r="BG91" s="336"/>
      <c r="BH91" s="336"/>
      <c r="BI91" s="336"/>
      <c r="BJ91" s="336"/>
      <c r="BK91" s="336"/>
      <c r="BL91" s="336"/>
      <c r="BM91" s="336"/>
      <c r="BN91" s="336"/>
      <c r="BO91" s="336"/>
      <c r="BP91" s="336"/>
      <c r="BQ91" s="336"/>
      <c r="BR91" s="336"/>
      <c r="BS91" s="336"/>
      <c r="BT91" s="336"/>
      <c r="BU91" s="336"/>
      <c r="BV91" s="336"/>
      <c r="BW91" s="336"/>
      <c r="BX91" s="336"/>
      <c r="BY91" s="336"/>
      <c r="BZ91" s="336"/>
      <c r="CA91" s="336"/>
      <c r="CB91" s="336"/>
      <c r="CC91" s="336"/>
      <c r="CD91" s="336"/>
      <c r="CE91" s="336"/>
      <c r="CF91" s="336"/>
      <c r="CG91" s="336"/>
      <c r="CH91" s="336"/>
      <c r="CI91" s="336"/>
      <c r="CJ91" s="336"/>
      <c r="CK91" s="336"/>
      <c r="CL91" s="336"/>
      <c r="CM91" s="336"/>
      <c r="CN91" s="336"/>
      <c r="CO91" s="336"/>
      <c r="CP91" s="336"/>
      <c r="CQ91" s="336"/>
      <c r="CR91" s="336"/>
      <c r="CS91" s="336"/>
      <c r="CT91" s="336"/>
      <c r="CU91" s="336"/>
      <c r="CV91" s="336"/>
      <c r="CW91" s="336"/>
      <c r="CX91" s="336"/>
      <c r="CY91" s="336"/>
      <c r="CZ91" s="336"/>
      <c r="DA91" s="261"/>
      <c r="DB91" s="261"/>
      <c r="DC91" s="261"/>
      <c r="DD91" s="261"/>
      <c r="DE91" s="261"/>
      <c r="DF91" s="261"/>
      <c r="DG91" s="261"/>
      <c r="DH91" s="261"/>
      <c r="DI91" s="261"/>
    </row>
    <row r="92" spans="1:113" x14ac:dyDescent="0.2">
      <c r="A92" s="336">
        <f>'All data'!A92</f>
        <v>238</v>
      </c>
      <c r="B92" s="336" t="str">
        <f>'All data'!K92</f>
        <v>NA</v>
      </c>
      <c r="C92" s="336" t="str">
        <f>'All data'!L92</f>
        <v>NA</v>
      </c>
      <c r="D92" s="336" t="str">
        <f>'All data'!M92</f>
        <v>NA</v>
      </c>
      <c r="E92" s="336" t="str">
        <f>'All data'!N92</f>
        <v>NA</v>
      </c>
      <c r="F92" s="336" t="str">
        <f>'All data'!O92</f>
        <v>NA</v>
      </c>
      <c r="H92" s="261"/>
      <c r="I92" s="336"/>
      <c r="J92" s="336"/>
      <c r="K92" s="336"/>
      <c r="L92" s="336"/>
      <c r="M92" s="261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6"/>
      <c r="AB92" s="336"/>
      <c r="AC92" s="336"/>
      <c r="AD92" s="336"/>
      <c r="AE92" s="336"/>
      <c r="AF92" s="336"/>
      <c r="AG92" s="336"/>
      <c r="AH92" s="336"/>
      <c r="AI92" s="336"/>
      <c r="AJ92" s="336"/>
      <c r="AK92" s="336"/>
      <c r="AL92" s="336"/>
      <c r="AM92" s="336"/>
      <c r="AN92" s="336"/>
      <c r="AO92" s="336"/>
      <c r="AP92" s="336"/>
      <c r="AQ92" s="336"/>
      <c r="AR92" s="336"/>
      <c r="AS92" s="336"/>
      <c r="AT92" s="336"/>
      <c r="AU92" s="336"/>
      <c r="AV92" s="336"/>
      <c r="AW92" s="336"/>
      <c r="AX92" s="336"/>
      <c r="AY92" s="336"/>
      <c r="AZ92" s="336"/>
      <c r="BA92" s="336"/>
      <c r="BB92" s="336"/>
      <c r="BC92" s="336"/>
      <c r="BD92" s="336"/>
      <c r="BE92" s="336"/>
      <c r="BF92" s="336"/>
      <c r="BG92" s="336"/>
      <c r="BH92" s="336"/>
      <c r="BI92" s="336"/>
      <c r="BJ92" s="336"/>
      <c r="BK92" s="336"/>
      <c r="BL92" s="336"/>
      <c r="BM92" s="336"/>
      <c r="BN92" s="336"/>
      <c r="BO92" s="336"/>
      <c r="BP92" s="336"/>
      <c r="BQ92" s="336"/>
      <c r="BR92" s="336"/>
      <c r="BS92" s="336"/>
      <c r="BT92" s="336"/>
      <c r="BU92" s="336"/>
      <c r="BV92" s="336"/>
      <c r="BW92" s="336"/>
      <c r="BX92" s="336"/>
      <c r="BY92" s="336"/>
      <c r="BZ92" s="336"/>
      <c r="CA92" s="336"/>
      <c r="CB92" s="336"/>
      <c r="CC92" s="336"/>
      <c r="CD92" s="336"/>
      <c r="CE92" s="336"/>
      <c r="CF92" s="336"/>
      <c r="CG92" s="336"/>
      <c r="CH92" s="336"/>
      <c r="CI92" s="336"/>
      <c r="CJ92" s="336"/>
      <c r="CK92" s="336"/>
      <c r="CL92" s="336"/>
      <c r="CM92" s="336"/>
      <c r="CN92" s="336"/>
      <c r="CO92" s="336"/>
      <c r="CP92" s="336"/>
      <c r="CQ92" s="336"/>
      <c r="CR92" s="336"/>
      <c r="CS92" s="336"/>
      <c r="CT92" s="336"/>
      <c r="CU92" s="336"/>
      <c r="CV92" s="336"/>
      <c r="CW92" s="336"/>
      <c r="CX92" s="336"/>
      <c r="CY92" s="336"/>
      <c r="CZ92" s="336"/>
      <c r="DA92" s="261"/>
      <c r="DB92" s="261"/>
      <c r="DC92" s="261"/>
      <c r="DD92" s="261"/>
      <c r="DE92" s="261"/>
      <c r="DF92" s="261"/>
      <c r="DG92" s="261"/>
      <c r="DH92" s="261"/>
      <c r="DI92" s="261"/>
    </row>
    <row r="93" spans="1:113" x14ac:dyDescent="0.2">
      <c r="A93" s="336">
        <f>'All data'!A93</f>
        <v>241</v>
      </c>
      <c r="B93" s="336" t="str">
        <f>'All data'!K93</f>
        <v>NA</v>
      </c>
      <c r="C93" s="336" t="str">
        <f>'All data'!L93</f>
        <v>NA</v>
      </c>
      <c r="D93" s="336" t="str">
        <f>'All data'!M93</f>
        <v>NA</v>
      </c>
      <c r="E93" s="336" t="str">
        <f>'All data'!N93</f>
        <v>NA</v>
      </c>
      <c r="F93" s="336" t="str">
        <f>'All data'!O93</f>
        <v>NA</v>
      </c>
      <c r="H93" s="261"/>
      <c r="I93" s="336"/>
      <c r="J93" s="336"/>
      <c r="K93" s="336"/>
      <c r="L93" s="336"/>
      <c r="M93" s="261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36"/>
      <c r="AL93" s="336"/>
      <c r="AM93" s="336"/>
      <c r="AN93" s="336"/>
      <c r="AO93" s="336"/>
      <c r="AP93" s="336"/>
      <c r="AQ93" s="336"/>
      <c r="AR93" s="336"/>
      <c r="AS93" s="336"/>
      <c r="AT93" s="336"/>
      <c r="AU93" s="336"/>
      <c r="AV93" s="336"/>
      <c r="AW93" s="336"/>
      <c r="AX93" s="336"/>
      <c r="AY93" s="336"/>
      <c r="AZ93" s="336"/>
      <c r="BA93" s="336"/>
      <c r="BB93" s="336"/>
      <c r="BC93" s="336"/>
      <c r="BD93" s="336"/>
      <c r="BE93" s="336"/>
      <c r="BF93" s="336"/>
      <c r="BG93" s="336"/>
      <c r="BH93" s="336"/>
      <c r="BI93" s="336"/>
      <c r="BJ93" s="336"/>
      <c r="BK93" s="336"/>
      <c r="BL93" s="336"/>
      <c r="BM93" s="336"/>
      <c r="BN93" s="336"/>
      <c r="BO93" s="336"/>
      <c r="BP93" s="336"/>
      <c r="BQ93" s="336"/>
      <c r="BR93" s="336"/>
      <c r="BS93" s="336"/>
      <c r="BT93" s="336"/>
      <c r="BU93" s="336"/>
      <c r="BV93" s="336"/>
      <c r="BW93" s="336"/>
      <c r="BX93" s="336"/>
      <c r="BY93" s="336"/>
      <c r="BZ93" s="336"/>
      <c r="CA93" s="336"/>
      <c r="CB93" s="336"/>
      <c r="CC93" s="336"/>
      <c r="CD93" s="336"/>
      <c r="CE93" s="336"/>
      <c r="CF93" s="336"/>
      <c r="CG93" s="336"/>
      <c r="CH93" s="336"/>
      <c r="CI93" s="336"/>
      <c r="CJ93" s="336"/>
      <c r="CK93" s="336"/>
      <c r="CL93" s="336"/>
      <c r="CM93" s="336"/>
      <c r="CN93" s="336"/>
      <c r="CO93" s="336"/>
      <c r="CP93" s="336"/>
      <c r="CQ93" s="336"/>
      <c r="CR93" s="336"/>
      <c r="CS93" s="336"/>
      <c r="CT93" s="336"/>
      <c r="CU93" s="336"/>
      <c r="CV93" s="336"/>
      <c r="CW93" s="336"/>
      <c r="CX93" s="336"/>
      <c r="CY93" s="336"/>
      <c r="CZ93" s="336"/>
      <c r="DA93" s="261"/>
      <c r="DB93" s="261"/>
      <c r="DC93" s="261"/>
      <c r="DD93" s="261"/>
      <c r="DE93" s="261"/>
      <c r="DF93" s="261"/>
      <c r="DG93" s="261"/>
      <c r="DH93" s="261"/>
      <c r="DI93" s="261"/>
    </row>
    <row r="94" spans="1:113" x14ac:dyDescent="0.2">
      <c r="A94" s="336">
        <f>'All data'!A94</f>
        <v>242</v>
      </c>
      <c r="B94" s="336" t="str">
        <f>'All data'!K94</f>
        <v>NA</v>
      </c>
      <c r="C94" s="336" t="str">
        <f>'All data'!L94</f>
        <v>NA</v>
      </c>
      <c r="D94" s="336" t="str">
        <f>'All data'!M94</f>
        <v>NA</v>
      </c>
      <c r="E94" s="336" t="str">
        <f>'All data'!N94</f>
        <v>NA</v>
      </c>
      <c r="F94" s="336" t="str">
        <f>'All data'!O94</f>
        <v>NA</v>
      </c>
      <c r="H94" s="261"/>
      <c r="I94" s="336"/>
      <c r="J94" s="336"/>
      <c r="K94" s="336"/>
      <c r="L94" s="336"/>
      <c r="M94" s="261"/>
      <c r="N94" s="336"/>
      <c r="O94" s="336"/>
      <c r="P94" s="336"/>
      <c r="Q94" s="336"/>
      <c r="R94" s="336"/>
      <c r="S94" s="336"/>
      <c r="T94" s="336"/>
      <c r="U94" s="336"/>
      <c r="V94" s="336"/>
      <c r="W94" s="336"/>
      <c r="X94" s="336"/>
      <c r="Y94" s="336"/>
      <c r="Z94" s="336"/>
      <c r="AA94" s="336"/>
      <c r="AB94" s="336"/>
      <c r="AC94" s="336"/>
      <c r="AD94" s="336"/>
      <c r="AE94" s="336"/>
      <c r="AF94" s="336"/>
      <c r="AG94" s="336"/>
      <c r="AH94" s="336"/>
      <c r="AI94" s="336"/>
      <c r="AJ94" s="336"/>
      <c r="AK94" s="336"/>
      <c r="AL94" s="336"/>
      <c r="AM94" s="336"/>
      <c r="AN94" s="336"/>
      <c r="AO94" s="336"/>
      <c r="AP94" s="336"/>
      <c r="AQ94" s="336"/>
      <c r="AR94" s="336"/>
      <c r="AS94" s="336"/>
      <c r="AT94" s="336"/>
      <c r="AU94" s="336"/>
      <c r="AV94" s="336"/>
      <c r="AW94" s="336"/>
      <c r="AX94" s="336"/>
      <c r="AY94" s="336"/>
      <c r="AZ94" s="336"/>
      <c r="BA94" s="336"/>
      <c r="BB94" s="336"/>
      <c r="BC94" s="336"/>
      <c r="BD94" s="336"/>
      <c r="BE94" s="336"/>
      <c r="BF94" s="336"/>
      <c r="BG94" s="336"/>
      <c r="BH94" s="336"/>
      <c r="BI94" s="336"/>
      <c r="BJ94" s="336"/>
      <c r="BK94" s="336"/>
      <c r="BL94" s="336"/>
      <c r="BM94" s="336"/>
      <c r="BN94" s="336"/>
      <c r="BO94" s="336"/>
      <c r="BP94" s="336"/>
      <c r="BQ94" s="336"/>
      <c r="BR94" s="336"/>
      <c r="BS94" s="336"/>
      <c r="BT94" s="336"/>
      <c r="BU94" s="336"/>
      <c r="BV94" s="336"/>
      <c r="BW94" s="336"/>
      <c r="BX94" s="336"/>
      <c r="BY94" s="336"/>
      <c r="BZ94" s="336"/>
      <c r="CA94" s="336"/>
      <c r="CB94" s="336"/>
      <c r="CC94" s="336"/>
      <c r="CD94" s="336"/>
      <c r="CE94" s="336"/>
      <c r="CF94" s="336"/>
      <c r="CG94" s="336"/>
      <c r="CH94" s="336"/>
      <c r="CI94" s="336"/>
      <c r="CJ94" s="336"/>
      <c r="CK94" s="336"/>
      <c r="CL94" s="336"/>
      <c r="CM94" s="336"/>
      <c r="CN94" s="336"/>
      <c r="CO94" s="336"/>
      <c r="CP94" s="336"/>
      <c r="CQ94" s="336"/>
      <c r="CR94" s="336"/>
      <c r="CS94" s="336"/>
      <c r="CT94" s="336"/>
      <c r="CU94" s="336"/>
      <c r="CV94" s="336"/>
      <c r="CW94" s="336"/>
      <c r="CX94" s="336"/>
      <c r="CY94" s="336"/>
      <c r="CZ94" s="336"/>
      <c r="DA94" s="261"/>
      <c r="DB94" s="261"/>
      <c r="DC94" s="261"/>
      <c r="DD94" s="261"/>
      <c r="DE94" s="261"/>
      <c r="DF94" s="261"/>
      <c r="DG94" s="261"/>
      <c r="DH94" s="261"/>
      <c r="DI94" s="261"/>
    </row>
    <row r="95" spans="1:113" x14ac:dyDescent="0.2">
      <c r="A95" s="336">
        <f>'All data'!A95</f>
        <v>245</v>
      </c>
      <c r="B95" s="336" t="str">
        <f>'All data'!K95</f>
        <v>NA</v>
      </c>
      <c r="C95" s="336" t="str">
        <f>'All data'!L95</f>
        <v>NA</v>
      </c>
      <c r="D95" s="336" t="str">
        <f>'All data'!M95</f>
        <v>NA</v>
      </c>
      <c r="E95" s="336" t="str">
        <f>'All data'!N95</f>
        <v>NA</v>
      </c>
      <c r="F95" s="336" t="str">
        <f>'All data'!O95</f>
        <v>NA</v>
      </c>
      <c r="H95" s="261"/>
      <c r="I95" s="336"/>
      <c r="J95" s="336"/>
      <c r="K95" s="336"/>
      <c r="L95" s="336"/>
      <c r="M95" s="261"/>
      <c r="N95" s="336"/>
      <c r="O95" s="336"/>
      <c r="P95" s="336"/>
      <c r="Q95" s="336"/>
      <c r="R95" s="336"/>
      <c r="S95" s="336"/>
      <c r="T95" s="336"/>
      <c r="U95" s="336"/>
      <c r="V95" s="336"/>
      <c r="W95" s="336"/>
      <c r="X95" s="336"/>
      <c r="Y95" s="336"/>
      <c r="Z95" s="336"/>
      <c r="AA95" s="336"/>
      <c r="AB95" s="336"/>
      <c r="AC95" s="336"/>
      <c r="AD95" s="336"/>
      <c r="AE95" s="336"/>
      <c r="AF95" s="336"/>
      <c r="AG95" s="336"/>
      <c r="AH95" s="336"/>
      <c r="AI95" s="336"/>
      <c r="AJ95" s="336"/>
      <c r="AK95" s="336"/>
      <c r="AL95" s="336"/>
      <c r="AM95" s="336"/>
      <c r="AN95" s="336"/>
      <c r="AO95" s="336"/>
      <c r="AP95" s="336"/>
      <c r="AQ95" s="336"/>
      <c r="AR95" s="336"/>
      <c r="AS95" s="336"/>
      <c r="AT95" s="336"/>
      <c r="AU95" s="336"/>
      <c r="AV95" s="336"/>
      <c r="AW95" s="336"/>
      <c r="AX95" s="336"/>
      <c r="AY95" s="336"/>
      <c r="AZ95" s="336"/>
      <c r="BA95" s="336"/>
      <c r="BB95" s="336"/>
      <c r="BC95" s="336"/>
      <c r="BD95" s="336"/>
      <c r="BE95" s="336"/>
      <c r="BF95" s="336"/>
      <c r="BG95" s="336"/>
      <c r="BH95" s="336"/>
      <c r="BI95" s="336"/>
      <c r="BJ95" s="336"/>
      <c r="BK95" s="336"/>
      <c r="BL95" s="336"/>
      <c r="BM95" s="336"/>
      <c r="BN95" s="336"/>
      <c r="BO95" s="336"/>
      <c r="BP95" s="336"/>
      <c r="BQ95" s="336"/>
      <c r="BR95" s="336"/>
      <c r="BS95" s="336"/>
      <c r="BT95" s="336"/>
      <c r="BU95" s="336"/>
      <c r="BV95" s="336"/>
      <c r="BW95" s="336"/>
      <c r="BX95" s="336"/>
      <c r="BY95" s="336"/>
      <c r="BZ95" s="336"/>
      <c r="CA95" s="336"/>
      <c r="CB95" s="336"/>
      <c r="CC95" s="336"/>
      <c r="CD95" s="336"/>
      <c r="CE95" s="336"/>
      <c r="CF95" s="336"/>
      <c r="CG95" s="336"/>
      <c r="CH95" s="336"/>
      <c r="CI95" s="336"/>
      <c r="CJ95" s="336"/>
      <c r="CK95" s="336"/>
      <c r="CL95" s="336"/>
      <c r="CM95" s="336"/>
      <c r="CN95" s="336"/>
      <c r="CO95" s="336"/>
      <c r="CP95" s="336"/>
      <c r="CQ95" s="336"/>
      <c r="CR95" s="336"/>
      <c r="CS95" s="336"/>
      <c r="CT95" s="336"/>
      <c r="CU95" s="336"/>
      <c r="CV95" s="336"/>
      <c r="CW95" s="336"/>
      <c r="CX95" s="336"/>
      <c r="CY95" s="336"/>
      <c r="CZ95" s="336"/>
      <c r="DA95" s="261"/>
      <c r="DB95" s="261"/>
      <c r="DC95" s="261"/>
      <c r="DD95" s="261"/>
      <c r="DE95" s="261"/>
      <c r="DF95" s="261"/>
      <c r="DG95" s="261"/>
      <c r="DH95" s="261"/>
      <c r="DI95" s="261"/>
    </row>
    <row r="96" spans="1:113" x14ac:dyDescent="0.2">
      <c r="A96" s="336">
        <f>'All data'!A96</f>
        <v>264</v>
      </c>
      <c r="B96" s="336" t="str">
        <f>'All data'!K96</f>
        <v>NA</v>
      </c>
      <c r="C96" s="336" t="str">
        <f>'All data'!L96</f>
        <v>NA</v>
      </c>
      <c r="D96" s="336" t="str">
        <f>'All data'!M96</f>
        <v>NA</v>
      </c>
      <c r="E96" s="336" t="str">
        <f>'All data'!N96</f>
        <v>NA</v>
      </c>
      <c r="F96" s="336" t="str">
        <f>'All data'!O96</f>
        <v>NA</v>
      </c>
      <c r="H96" s="261"/>
      <c r="I96" s="336"/>
      <c r="J96" s="336"/>
      <c r="K96" s="336"/>
      <c r="L96" s="261"/>
      <c r="M96" s="261"/>
      <c r="N96" s="336"/>
      <c r="O96" s="336"/>
      <c r="P96" s="336"/>
      <c r="Q96" s="336"/>
      <c r="R96" s="336"/>
      <c r="S96" s="336"/>
      <c r="T96" s="336"/>
      <c r="U96" s="336"/>
      <c r="V96" s="336"/>
      <c r="W96" s="336"/>
      <c r="X96" s="336"/>
      <c r="Y96" s="336"/>
      <c r="Z96" s="336"/>
      <c r="AA96" s="336"/>
      <c r="AB96" s="336"/>
      <c r="AC96" s="336"/>
      <c r="AD96" s="336"/>
      <c r="AE96" s="336"/>
      <c r="AF96" s="336"/>
      <c r="AG96" s="336"/>
      <c r="AH96" s="336"/>
      <c r="AI96" s="336"/>
      <c r="AJ96" s="336"/>
      <c r="AK96" s="336"/>
      <c r="AL96" s="336"/>
      <c r="AM96" s="336"/>
      <c r="AN96" s="336"/>
      <c r="AO96" s="336"/>
      <c r="AP96" s="336"/>
      <c r="AQ96" s="336"/>
      <c r="AR96" s="336"/>
      <c r="AS96" s="336"/>
      <c r="AT96" s="336"/>
      <c r="AU96" s="336"/>
      <c r="AV96" s="336"/>
      <c r="AW96" s="336"/>
      <c r="AX96" s="336"/>
      <c r="AY96" s="336"/>
      <c r="AZ96" s="336"/>
      <c r="BA96" s="336"/>
      <c r="BB96" s="336"/>
      <c r="BC96" s="336"/>
      <c r="BD96" s="336"/>
      <c r="BE96" s="336"/>
      <c r="BF96" s="336"/>
      <c r="BG96" s="336"/>
      <c r="BH96" s="336"/>
      <c r="BI96" s="336"/>
      <c r="BJ96" s="336"/>
      <c r="BK96" s="336"/>
      <c r="BL96" s="336"/>
      <c r="BM96" s="336"/>
      <c r="BN96" s="336"/>
      <c r="BO96" s="336"/>
      <c r="BP96" s="336"/>
      <c r="BQ96" s="336"/>
      <c r="BR96" s="336"/>
      <c r="BS96" s="336"/>
      <c r="BT96" s="336"/>
      <c r="BU96" s="336"/>
      <c r="BV96" s="336"/>
      <c r="BW96" s="336"/>
      <c r="BX96" s="336"/>
      <c r="BY96" s="336"/>
      <c r="BZ96" s="336"/>
      <c r="CA96" s="336"/>
      <c r="CB96" s="336"/>
      <c r="CC96" s="336"/>
      <c r="CD96" s="336"/>
      <c r="CE96" s="336"/>
      <c r="CF96" s="336"/>
      <c r="CG96" s="336"/>
      <c r="CH96" s="336"/>
      <c r="CI96" s="336"/>
      <c r="CJ96" s="336"/>
      <c r="CK96" s="336"/>
      <c r="CL96" s="336"/>
      <c r="CM96" s="336"/>
      <c r="CN96" s="336"/>
      <c r="CO96" s="336"/>
      <c r="CP96" s="336"/>
      <c r="CQ96" s="336"/>
      <c r="CR96" s="336"/>
      <c r="CS96" s="336"/>
      <c r="CT96" s="336"/>
      <c r="CU96" s="336"/>
      <c r="CV96" s="336"/>
      <c r="CW96" s="336"/>
      <c r="CX96" s="336"/>
      <c r="CY96" s="336"/>
      <c r="CZ96" s="336"/>
      <c r="DA96" s="261"/>
      <c r="DB96" s="261"/>
      <c r="DC96" s="261"/>
      <c r="DD96" s="261"/>
      <c r="DE96" s="261"/>
      <c r="DF96" s="261"/>
      <c r="DG96" s="261"/>
      <c r="DH96" s="261"/>
      <c r="DI96" s="261"/>
    </row>
    <row r="97" spans="1:113" x14ac:dyDescent="0.2">
      <c r="A97" s="336">
        <f>'All data'!A97</f>
        <v>265</v>
      </c>
      <c r="B97" s="336" t="str">
        <f>'All data'!K97</f>
        <v>NA</v>
      </c>
      <c r="C97" s="336" t="str">
        <f>'All data'!L97</f>
        <v>NA</v>
      </c>
      <c r="D97" s="336" t="str">
        <f>'All data'!M97</f>
        <v>NA</v>
      </c>
      <c r="E97" s="336" t="str">
        <f>'All data'!N97</f>
        <v>NA</v>
      </c>
      <c r="F97" s="336" t="str">
        <f>'All data'!O97</f>
        <v>NA</v>
      </c>
      <c r="H97" s="261"/>
      <c r="I97" s="336"/>
      <c r="J97" s="336"/>
      <c r="K97" s="336"/>
      <c r="L97" s="261"/>
      <c r="M97" s="261"/>
      <c r="N97" s="336"/>
      <c r="O97" s="336"/>
      <c r="P97" s="336"/>
      <c r="Q97" s="336"/>
      <c r="R97" s="336"/>
      <c r="S97" s="336"/>
      <c r="T97" s="336"/>
      <c r="U97" s="336"/>
      <c r="V97" s="336"/>
      <c r="W97" s="336"/>
      <c r="X97" s="336"/>
      <c r="Y97" s="336"/>
      <c r="Z97" s="336"/>
      <c r="AA97" s="336"/>
      <c r="AB97" s="336"/>
      <c r="AC97" s="336"/>
      <c r="AD97" s="336"/>
      <c r="AE97" s="336"/>
      <c r="AF97" s="336"/>
      <c r="AG97" s="336"/>
      <c r="AH97" s="336"/>
      <c r="AI97" s="336"/>
      <c r="AJ97" s="336"/>
      <c r="AK97" s="336"/>
      <c r="AL97" s="336"/>
      <c r="AM97" s="336"/>
      <c r="AN97" s="336"/>
      <c r="AO97" s="336"/>
      <c r="AP97" s="336"/>
      <c r="AQ97" s="336"/>
      <c r="AR97" s="336"/>
      <c r="AS97" s="336"/>
      <c r="AT97" s="336"/>
      <c r="AU97" s="336"/>
      <c r="AV97" s="336"/>
      <c r="AW97" s="336"/>
      <c r="AX97" s="336"/>
      <c r="AY97" s="336"/>
      <c r="AZ97" s="336"/>
      <c r="BA97" s="336"/>
      <c r="BB97" s="336"/>
      <c r="BC97" s="336"/>
      <c r="BD97" s="336"/>
      <c r="BE97" s="336"/>
      <c r="BF97" s="336"/>
      <c r="BG97" s="336"/>
      <c r="BH97" s="336"/>
      <c r="BI97" s="336"/>
      <c r="BJ97" s="336"/>
      <c r="BK97" s="336"/>
      <c r="BL97" s="336"/>
      <c r="BM97" s="336"/>
      <c r="BN97" s="336"/>
      <c r="BO97" s="336"/>
      <c r="BP97" s="336"/>
      <c r="BQ97" s="336"/>
      <c r="BR97" s="336"/>
      <c r="BS97" s="336"/>
      <c r="BT97" s="336"/>
      <c r="BU97" s="336"/>
      <c r="BV97" s="336"/>
      <c r="BW97" s="336"/>
      <c r="BX97" s="336"/>
      <c r="BY97" s="336"/>
      <c r="BZ97" s="336"/>
      <c r="CA97" s="336"/>
      <c r="CB97" s="336"/>
      <c r="CC97" s="336"/>
      <c r="CD97" s="336"/>
      <c r="CE97" s="336"/>
      <c r="CF97" s="336"/>
      <c r="CG97" s="336"/>
      <c r="CH97" s="336"/>
      <c r="CI97" s="336"/>
      <c r="CJ97" s="336"/>
      <c r="CK97" s="336"/>
      <c r="CL97" s="336"/>
      <c r="CM97" s="336"/>
      <c r="CN97" s="336"/>
      <c r="CO97" s="336"/>
      <c r="CP97" s="336"/>
      <c r="CQ97" s="336"/>
      <c r="CR97" s="336"/>
      <c r="CS97" s="336"/>
      <c r="CT97" s="336"/>
      <c r="CU97" s="336"/>
      <c r="CV97" s="336"/>
      <c r="CW97" s="336"/>
      <c r="CX97" s="336"/>
      <c r="CY97" s="336"/>
      <c r="CZ97" s="336"/>
      <c r="DA97" s="261"/>
      <c r="DB97" s="261"/>
      <c r="DC97" s="261"/>
      <c r="DD97" s="261"/>
      <c r="DE97" s="261"/>
      <c r="DF97" s="261"/>
      <c r="DG97" s="261"/>
      <c r="DH97" s="261"/>
      <c r="DI97" s="261"/>
    </row>
    <row r="98" spans="1:113" x14ac:dyDescent="0.2">
      <c r="A98" s="336">
        <f>'All data'!A98</f>
        <v>279</v>
      </c>
      <c r="B98" s="336" t="str">
        <f>'All data'!K98</f>
        <v>NA</v>
      </c>
      <c r="C98" s="336" t="str">
        <f>'All data'!L98</f>
        <v>NA</v>
      </c>
      <c r="D98" s="336" t="str">
        <f>'All data'!M98</f>
        <v>NA</v>
      </c>
      <c r="E98" s="336" t="str">
        <f>'All data'!N98</f>
        <v>NA</v>
      </c>
      <c r="F98" s="336" t="str">
        <f>'All data'!O98</f>
        <v>NA</v>
      </c>
      <c r="H98" s="261"/>
      <c r="I98" s="336"/>
      <c r="J98" s="336"/>
      <c r="K98" s="336"/>
      <c r="L98" s="261"/>
      <c r="M98" s="261"/>
      <c r="N98" s="336"/>
      <c r="O98" s="336"/>
      <c r="P98" s="336"/>
      <c r="Q98" s="336"/>
      <c r="R98" s="336"/>
      <c r="S98" s="336"/>
      <c r="T98" s="336"/>
      <c r="U98" s="336"/>
      <c r="V98" s="336"/>
      <c r="W98" s="336"/>
      <c r="X98" s="336"/>
      <c r="Y98" s="336"/>
      <c r="Z98" s="336"/>
      <c r="AA98" s="336"/>
      <c r="AB98" s="336"/>
      <c r="AC98" s="336"/>
      <c r="AD98" s="336"/>
      <c r="AE98" s="336"/>
      <c r="AF98" s="336"/>
      <c r="AG98" s="336"/>
      <c r="AH98" s="336"/>
      <c r="AI98" s="336"/>
      <c r="AJ98" s="336"/>
      <c r="AK98" s="336"/>
      <c r="AL98" s="336"/>
      <c r="AM98" s="336"/>
      <c r="AN98" s="336"/>
      <c r="AO98" s="336"/>
      <c r="AP98" s="336"/>
      <c r="AQ98" s="336"/>
      <c r="AR98" s="336"/>
      <c r="AS98" s="336"/>
      <c r="AT98" s="336"/>
      <c r="AU98" s="336"/>
      <c r="AV98" s="336"/>
      <c r="AW98" s="336"/>
      <c r="AX98" s="336"/>
      <c r="AY98" s="336"/>
      <c r="AZ98" s="336"/>
      <c r="BA98" s="336"/>
      <c r="BB98" s="336"/>
      <c r="BC98" s="336"/>
      <c r="BD98" s="336"/>
      <c r="BE98" s="336"/>
      <c r="BF98" s="336"/>
      <c r="BG98" s="336"/>
      <c r="BH98" s="336"/>
      <c r="BI98" s="336"/>
      <c r="BJ98" s="336"/>
      <c r="BK98" s="336"/>
      <c r="BL98" s="336"/>
      <c r="BM98" s="336"/>
      <c r="BN98" s="336"/>
      <c r="BO98" s="336"/>
      <c r="BP98" s="336"/>
      <c r="BQ98" s="336"/>
      <c r="BR98" s="336"/>
      <c r="BS98" s="336"/>
      <c r="BT98" s="336"/>
      <c r="BU98" s="336"/>
      <c r="BV98" s="336"/>
      <c r="BW98" s="336"/>
      <c r="BX98" s="336"/>
      <c r="BY98" s="336"/>
      <c r="BZ98" s="336"/>
      <c r="CA98" s="336"/>
      <c r="CB98" s="336"/>
      <c r="CC98" s="336"/>
      <c r="CD98" s="336"/>
      <c r="CE98" s="336"/>
      <c r="CF98" s="336"/>
      <c r="CG98" s="336"/>
      <c r="CH98" s="336"/>
      <c r="CI98" s="336"/>
      <c r="CJ98" s="336"/>
      <c r="CK98" s="336"/>
      <c r="CL98" s="336"/>
      <c r="CM98" s="336"/>
      <c r="CN98" s="336"/>
      <c r="CO98" s="336"/>
      <c r="CP98" s="336"/>
      <c r="CQ98" s="336"/>
      <c r="CR98" s="336"/>
      <c r="CS98" s="336"/>
      <c r="CT98" s="336"/>
      <c r="CU98" s="336"/>
      <c r="CV98" s="336"/>
      <c r="CW98" s="336"/>
      <c r="CX98" s="336"/>
      <c r="CY98" s="336"/>
      <c r="CZ98" s="336"/>
      <c r="DA98" s="261"/>
      <c r="DB98" s="261"/>
      <c r="DC98" s="261"/>
      <c r="DD98" s="261"/>
      <c r="DE98" s="261"/>
      <c r="DF98" s="261"/>
      <c r="DG98" s="261"/>
      <c r="DH98" s="261"/>
      <c r="DI98" s="261"/>
    </row>
    <row r="99" spans="1:113" x14ac:dyDescent="0.2">
      <c r="A99" s="336" t="str">
        <f>'All data'!A99</f>
        <v>280A</v>
      </c>
      <c r="B99" s="336" t="str">
        <f>'All data'!K99</f>
        <v>NA</v>
      </c>
      <c r="C99" s="336" t="str">
        <f>'All data'!L99</f>
        <v>NA</v>
      </c>
      <c r="D99" s="336" t="str">
        <f>'All data'!M99</f>
        <v>NA</v>
      </c>
      <c r="E99" s="336" t="str">
        <f>'All data'!N99</f>
        <v>NA</v>
      </c>
      <c r="F99" s="336" t="str">
        <f>'All data'!O99</f>
        <v>NA</v>
      </c>
      <c r="H99" s="261"/>
      <c r="I99" s="336"/>
      <c r="J99" s="336"/>
      <c r="K99" s="336"/>
      <c r="L99" s="261"/>
      <c r="M99" s="261"/>
      <c r="N99" s="336"/>
      <c r="O99" s="3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6"/>
      <c r="AB99" s="336"/>
      <c r="AC99" s="336"/>
      <c r="AD99" s="336"/>
      <c r="AE99" s="336"/>
      <c r="AF99" s="336"/>
      <c r="AG99" s="336"/>
      <c r="AH99" s="336"/>
      <c r="AI99" s="336"/>
      <c r="AJ99" s="336"/>
      <c r="AK99" s="336"/>
      <c r="AL99" s="336"/>
      <c r="AM99" s="336"/>
      <c r="AN99" s="336"/>
      <c r="AO99" s="336"/>
      <c r="AP99" s="336"/>
      <c r="AQ99" s="336"/>
      <c r="AR99" s="336"/>
      <c r="AS99" s="336"/>
      <c r="AT99" s="336"/>
      <c r="AU99" s="336"/>
      <c r="AV99" s="336"/>
      <c r="AW99" s="336"/>
      <c r="AX99" s="336"/>
      <c r="AY99" s="336"/>
      <c r="AZ99" s="336"/>
      <c r="BA99" s="336"/>
      <c r="BB99" s="336"/>
      <c r="BC99" s="336"/>
      <c r="BD99" s="336"/>
      <c r="BE99" s="336"/>
      <c r="BF99" s="336"/>
      <c r="BG99" s="336"/>
      <c r="BH99" s="336"/>
      <c r="BI99" s="336"/>
      <c r="BJ99" s="336"/>
      <c r="BK99" s="336"/>
      <c r="BL99" s="336"/>
      <c r="BM99" s="336"/>
      <c r="BN99" s="336"/>
      <c r="BO99" s="336"/>
      <c r="BP99" s="336"/>
      <c r="BQ99" s="336"/>
      <c r="BR99" s="336"/>
      <c r="BS99" s="336"/>
      <c r="BT99" s="336"/>
      <c r="BU99" s="336"/>
      <c r="BV99" s="336"/>
      <c r="BW99" s="336"/>
      <c r="BX99" s="336"/>
      <c r="BY99" s="336"/>
      <c r="BZ99" s="336"/>
      <c r="CA99" s="336"/>
      <c r="CB99" s="336"/>
      <c r="CC99" s="336"/>
      <c r="CD99" s="336"/>
      <c r="CE99" s="336"/>
      <c r="CF99" s="336"/>
      <c r="CG99" s="336"/>
      <c r="CH99" s="336"/>
      <c r="CI99" s="336"/>
      <c r="CJ99" s="336"/>
      <c r="CK99" s="336"/>
      <c r="CL99" s="336"/>
      <c r="CM99" s="336"/>
      <c r="CN99" s="336"/>
      <c r="CO99" s="336"/>
      <c r="CP99" s="336"/>
      <c r="CQ99" s="336"/>
      <c r="CR99" s="336"/>
      <c r="CS99" s="336"/>
      <c r="CT99" s="336"/>
      <c r="CU99" s="336"/>
      <c r="CV99" s="336"/>
      <c r="CW99" s="336"/>
      <c r="CX99" s="336"/>
      <c r="CY99" s="336"/>
      <c r="CZ99" s="336"/>
      <c r="DA99" s="261"/>
      <c r="DB99" s="261"/>
      <c r="DC99" s="261"/>
      <c r="DD99" s="261"/>
      <c r="DE99" s="261"/>
      <c r="DF99" s="261"/>
      <c r="DG99" s="261"/>
      <c r="DH99" s="261"/>
      <c r="DI99" s="261"/>
    </row>
    <row r="100" spans="1:113" x14ac:dyDescent="0.2">
      <c r="A100" s="336" t="str">
        <f>'All data'!A100</f>
        <v>280B</v>
      </c>
      <c r="B100" s="336" t="str">
        <f>'All data'!K100</f>
        <v>NA</v>
      </c>
      <c r="C100" s="336" t="str">
        <f>'All data'!L100</f>
        <v>NA</v>
      </c>
      <c r="D100" s="336" t="str">
        <f>'All data'!M100</f>
        <v>NA</v>
      </c>
      <c r="E100" s="336" t="str">
        <f>'All data'!N100</f>
        <v>NA</v>
      </c>
      <c r="F100" s="336" t="str">
        <f>'All data'!O100</f>
        <v>NA</v>
      </c>
      <c r="H100" s="261"/>
      <c r="I100" s="336"/>
      <c r="J100" s="336"/>
      <c r="K100" s="336"/>
      <c r="L100" s="261"/>
      <c r="M100" s="261"/>
      <c r="N100" s="336"/>
      <c r="O100" s="336"/>
      <c r="P100" s="336"/>
      <c r="Q100" s="336"/>
      <c r="R100" s="336"/>
      <c r="S100" s="336"/>
      <c r="T100" s="336"/>
      <c r="U100" s="336"/>
      <c r="V100" s="336"/>
      <c r="W100" s="336"/>
      <c r="X100" s="336"/>
      <c r="Y100" s="336"/>
      <c r="Z100" s="336"/>
      <c r="AA100" s="336"/>
      <c r="AB100" s="336"/>
      <c r="AC100" s="336"/>
      <c r="AD100" s="336"/>
      <c r="AE100" s="336"/>
      <c r="AF100" s="336"/>
      <c r="AG100" s="336"/>
      <c r="AH100" s="336"/>
      <c r="AI100" s="336"/>
      <c r="AJ100" s="336"/>
      <c r="AK100" s="336"/>
      <c r="AL100" s="336"/>
      <c r="AM100" s="336"/>
      <c r="AN100" s="336"/>
      <c r="AO100" s="336"/>
      <c r="AP100" s="336"/>
      <c r="AQ100" s="336"/>
      <c r="AR100" s="336"/>
      <c r="AS100" s="336"/>
      <c r="AT100" s="336"/>
      <c r="AU100" s="336"/>
      <c r="AV100" s="336"/>
      <c r="AW100" s="336"/>
      <c r="AX100" s="336"/>
      <c r="AY100" s="336"/>
      <c r="AZ100" s="336"/>
      <c r="BA100" s="336"/>
      <c r="BB100" s="336"/>
      <c r="BC100" s="336"/>
      <c r="BD100" s="336"/>
      <c r="BE100" s="336"/>
      <c r="BF100" s="336"/>
      <c r="BG100" s="336"/>
      <c r="BH100" s="336"/>
      <c r="BI100" s="336"/>
      <c r="BJ100" s="336"/>
      <c r="BK100" s="336"/>
      <c r="BL100" s="336"/>
      <c r="BM100" s="336"/>
      <c r="BN100" s="336"/>
      <c r="BO100" s="336"/>
      <c r="BP100" s="336"/>
      <c r="BQ100" s="336"/>
      <c r="BR100" s="336"/>
      <c r="BS100" s="336"/>
      <c r="BT100" s="336"/>
      <c r="BU100" s="336"/>
      <c r="BV100" s="336"/>
      <c r="BW100" s="336"/>
      <c r="BX100" s="336"/>
      <c r="BY100" s="336"/>
      <c r="BZ100" s="336"/>
      <c r="CA100" s="336"/>
      <c r="CB100" s="336"/>
      <c r="CC100" s="336"/>
      <c r="CD100" s="336"/>
      <c r="CE100" s="336"/>
      <c r="CF100" s="336"/>
      <c r="CG100" s="336"/>
      <c r="CH100" s="336"/>
      <c r="CI100" s="336"/>
      <c r="CJ100" s="336"/>
      <c r="CK100" s="336"/>
      <c r="CL100" s="336"/>
      <c r="CM100" s="336"/>
      <c r="CN100" s="336"/>
      <c r="CO100" s="336"/>
      <c r="CP100" s="336"/>
      <c r="CQ100" s="336"/>
      <c r="CR100" s="336"/>
      <c r="CS100" s="336"/>
      <c r="CT100" s="336"/>
      <c r="CU100" s="336"/>
      <c r="CV100" s="336"/>
      <c r="CW100" s="336"/>
      <c r="CX100" s="336"/>
      <c r="CY100" s="336"/>
      <c r="CZ100" s="336"/>
      <c r="DA100" s="261"/>
      <c r="DB100" s="261"/>
      <c r="DC100" s="261"/>
      <c r="DD100" s="261"/>
      <c r="DE100" s="261"/>
      <c r="DF100" s="261"/>
      <c r="DG100" s="261"/>
      <c r="DH100" s="261"/>
      <c r="DI100" s="261"/>
    </row>
    <row r="101" spans="1:113" x14ac:dyDescent="0.2">
      <c r="A101" s="336">
        <f>'All data'!A101</f>
        <v>297</v>
      </c>
      <c r="B101" s="336" t="str">
        <f>'All data'!K101</f>
        <v>NA</v>
      </c>
      <c r="C101" s="336" t="str">
        <f>'All data'!L101</f>
        <v>NA</v>
      </c>
      <c r="D101" s="336" t="str">
        <f>'All data'!M101</f>
        <v>NA</v>
      </c>
      <c r="E101" s="336" t="str">
        <f>'All data'!N101</f>
        <v>NA</v>
      </c>
      <c r="F101" s="336" t="str">
        <f>'All data'!O101</f>
        <v>NA</v>
      </c>
      <c r="H101" s="261"/>
      <c r="I101" s="336"/>
      <c r="J101" s="336"/>
      <c r="K101" s="336"/>
      <c r="L101" s="261"/>
      <c r="M101" s="261"/>
      <c r="N101" s="336"/>
      <c r="O101" s="336"/>
      <c r="P101" s="336"/>
      <c r="Q101" s="336"/>
      <c r="R101" s="336"/>
      <c r="S101" s="336"/>
      <c r="T101" s="336"/>
      <c r="U101" s="336"/>
      <c r="V101" s="336"/>
      <c r="W101" s="336"/>
      <c r="X101" s="336"/>
      <c r="Y101" s="336"/>
      <c r="Z101" s="336"/>
      <c r="AA101" s="336"/>
      <c r="AB101" s="336"/>
      <c r="AC101" s="336"/>
      <c r="AD101" s="336"/>
      <c r="AE101" s="336"/>
      <c r="AF101" s="336"/>
      <c r="AG101" s="336"/>
      <c r="AH101" s="336"/>
      <c r="AI101" s="336"/>
      <c r="AJ101" s="336"/>
      <c r="AK101" s="336"/>
      <c r="AL101" s="336"/>
      <c r="AM101" s="336"/>
      <c r="AN101" s="336"/>
      <c r="AO101" s="336"/>
      <c r="AP101" s="336"/>
      <c r="AQ101" s="336"/>
      <c r="AR101" s="336"/>
      <c r="AS101" s="336"/>
      <c r="AT101" s="336"/>
      <c r="AU101" s="336"/>
      <c r="AV101" s="336"/>
      <c r="AW101" s="336"/>
      <c r="AX101" s="336"/>
      <c r="AY101" s="336"/>
      <c r="AZ101" s="336"/>
      <c r="BA101" s="336"/>
      <c r="BB101" s="336"/>
      <c r="BC101" s="336"/>
      <c r="BD101" s="336"/>
      <c r="BE101" s="336"/>
      <c r="BF101" s="336"/>
      <c r="BG101" s="336"/>
      <c r="BH101" s="336"/>
      <c r="BI101" s="336"/>
      <c r="BJ101" s="336"/>
      <c r="BK101" s="336"/>
      <c r="BL101" s="336"/>
      <c r="BM101" s="336"/>
      <c r="BN101" s="336"/>
      <c r="BO101" s="336"/>
      <c r="BP101" s="336"/>
      <c r="BQ101" s="336"/>
      <c r="BR101" s="336"/>
      <c r="BS101" s="336"/>
      <c r="BT101" s="336"/>
      <c r="BU101" s="336"/>
      <c r="BV101" s="336"/>
      <c r="BW101" s="336"/>
      <c r="BX101" s="336"/>
      <c r="BY101" s="336"/>
      <c r="BZ101" s="336"/>
      <c r="CA101" s="336"/>
      <c r="CB101" s="336"/>
      <c r="CC101" s="336"/>
      <c r="CD101" s="336"/>
      <c r="CE101" s="336"/>
      <c r="CF101" s="336"/>
      <c r="CG101" s="336"/>
      <c r="CH101" s="336"/>
      <c r="CI101" s="336"/>
      <c r="CJ101" s="336"/>
      <c r="CK101" s="336"/>
      <c r="CL101" s="336"/>
      <c r="CM101" s="336"/>
      <c r="CN101" s="336"/>
      <c r="CO101" s="336"/>
      <c r="CP101" s="336"/>
      <c r="CQ101" s="336"/>
      <c r="CR101" s="336"/>
      <c r="CS101" s="336"/>
      <c r="CT101" s="336"/>
      <c r="CU101" s="336"/>
      <c r="CV101" s="336"/>
      <c r="CW101" s="336"/>
      <c r="CX101" s="336"/>
      <c r="CY101" s="336"/>
      <c r="CZ101" s="336"/>
      <c r="DA101" s="261"/>
      <c r="DB101" s="261"/>
      <c r="DC101" s="261"/>
      <c r="DD101" s="261"/>
      <c r="DE101" s="261"/>
      <c r="DF101" s="261"/>
      <c r="DG101" s="261"/>
      <c r="DH101" s="261"/>
      <c r="DI101" s="261"/>
    </row>
    <row r="102" spans="1:113" x14ac:dyDescent="0.2">
      <c r="A102" s="336">
        <f>'All data'!A102</f>
        <v>301</v>
      </c>
      <c r="B102" s="336" t="str">
        <f>'All data'!K102</f>
        <v>NA</v>
      </c>
      <c r="C102" s="336" t="str">
        <f>'All data'!L102</f>
        <v>NA</v>
      </c>
      <c r="D102" s="336" t="str">
        <f>'All data'!M102</f>
        <v>NA</v>
      </c>
      <c r="E102" s="336" t="str">
        <f>'All data'!N102</f>
        <v>NA</v>
      </c>
      <c r="F102" s="336" t="str">
        <f>'All data'!O102</f>
        <v>NA</v>
      </c>
      <c r="H102" s="261"/>
      <c r="I102" s="336"/>
      <c r="J102" s="336"/>
      <c r="K102" s="336"/>
      <c r="L102" s="261"/>
      <c r="M102" s="261"/>
      <c r="N102" s="336"/>
      <c r="O102" s="336"/>
      <c r="P102" s="336"/>
      <c r="Q102" s="336"/>
      <c r="R102" s="336"/>
      <c r="S102" s="336"/>
      <c r="T102" s="336"/>
      <c r="U102" s="336"/>
      <c r="V102" s="336"/>
      <c r="W102" s="336"/>
      <c r="X102" s="336"/>
      <c r="Y102" s="336"/>
      <c r="Z102" s="336"/>
      <c r="AA102" s="336"/>
      <c r="AB102" s="336"/>
      <c r="AC102" s="336"/>
      <c r="AD102" s="336"/>
      <c r="AE102" s="336"/>
      <c r="AF102" s="336"/>
      <c r="AG102" s="336"/>
      <c r="AH102" s="336"/>
      <c r="AI102" s="336"/>
      <c r="AJ102" s="336"/>
      <c r="AK102" s="336"/>
      <c r="AL102" s="336"/>
      <c r="AM102" s="336"/>
      <c r="AN102" s="336"/>
      <c r="AO102" s="336"/>
      <c r="AP102" s="336"/>
      <c r="AQ102" s="336"/>
      <c r="AR102" s="336"/>
      <c r="AS102" s="336"/>
      <c r="AT102" s="336"/>
      <c r="AU102" s="336"/>
      <c r="AV102" s="336"/>
      <c r="AW102" s="336"/>
      <c r="AX102" s="336"/>
      <c r="AY102" s="336"/>
      <c r="AZ102" s="336"/>
      <c r="BA102" s="336"/>
      <c r="BB102" s="336"/>
      <c r="BC102" s="336"/>
      <c r="BD102" s="336"/>
      <c r="BE102" s="336"/>
      <c r="BF102" s="336"/>
      <c r="BG102" s="336"/>
      <c r="BH102" s="336"/>
      <c r="BI102" s="336"/>
      <c r="BJ102" s="336"/>
      <c r="BK102" s="336"/>
      <c r="BL102" s="336"/>
      <c r="BM102" s="336"/>
      <c r="BN102" s="336"/>
      <c r="BO102" s="336"/>
      <c r="BP102" s="336"/>
      <c r="BQ102" s="336"/>
      <c r="BR102" s="336"/>
      <c r="BS102" s="336"/>
      <c r="BT102" s="336"/>
      <c r="BU102" s="336"/>
      <c r="BV102" s="336"/>
      <c r="BW102" s="336"/>
      <c r="BX102" s="336"/>
      <c r="BY102" s="336"/>
      <c r="BZ102" s="336"/>
      <c r="CA102" s="336"/>
      <c r="CB102" s="336"/>
      <c r="CC102" s="336"/>
      <c r="CD102" s="336"/>
      <c r="CE102" s="336"/>
      <c r="CF102" s="336"/>
      <c r="CG102" s="336"/>
      <c r="CH102" s="336"/>
      <c r="CI102" s="336"/>
      <c r="CJ102" s="336"/>
      <c r="CK102" s="336"/>
      <c r="CL102" s="336"/>
      <c r="CM102" s="336"/>
      <c r="CN102" s="336"/>
      <c r="CO102" s="336"/>
      <c r="CP102" s="336"/>
      <c r="CQ102" s="336"/>
      <c r="CR102" s="336"/>
      <c r="CS102" s="336"/>
      <c r="CT102" s="336"/>
      <c r="CU102" s="336"/>
      <c r="CV102" s="336"/>
      <c r="CW102" s="336"/>
      <c r="CX102" s="336"/>
      <c r="CY102" s="336"/>
      <c r="CZ102" s="336"/>
      <c r="DA102" s="261"/>
      <c r="DB102" s="261"/>
      <c r="DC102" s="261"/>
      <c r="DD102" s="261"/>
      <c r="DE102" s="261"/>
      <c r="DF102" s="261"/>
      <c r="DG102" s="261"/>
      <c r="DH102" s="261"/>
      <c r="DI102" s="261"/>
    </row>
    <row r="103" spans="1:113" x14ac:dyDescent="0.2">
      <c r="A103" s="336">
        <v>304</v>
      </c>
      <c r="B103" s="336" t="str">
        <f>'All data'!K103</f>
        <v>NA</v>
      </c>
      <c r="C103" s="336" t="str">
        <f>'All data'!L103</f>
        <v>NA</v>
      </c>
      <c r="D103" s="336" t="str">
        <f>'All data'!M103</f>
        <v>NA</v>
      </c>
      <c r="E103" s="336" t="str">
        <f>'All data'!N103</f>
        <v>NA</v>
      </c>
      <c r="F103" s="336" t="str">
        <f>'All data'!O103</f>
        <v>NA</v>
      </c>
      <c r="H103" s="261"/>
      <c r="I103" s="336"/>
      <c r="J103" s="336"/>
      <c r="K103" s="336"/>
      <c r="L103" s="261"/>
      <c r="M103" s="261"/>
      <c r="N103" s="336"/>
      <c r="O103" s="336"/>
      <c r="P103" s="336"/>
      <c r="Q103" s="336"/>
      <c r="R103" s="336"/>
      <c r="S103" s="336"/>
      <c r="T103" s="336"/>
      <c r="U103" s="336"/>
      <c r="V103" s="336"/>
      <c r="W103" s="336"/>
      <c r="X103" s="336"/>
      <c r="Y103" s="336"/>
      <c r="Z103" s="336"/>
      <c r="AA103" s="336"/>
      <c r="AB103" s="336"/>
      <c r="AC103" s="336"/>
      <c r="AD103" s="336"/>
      <c r="AE103" s="336"/>
      <c r="AF103" s="336"/>
      <c r="AG103" s="336"/>
      <c r="AH103" s="336"/>
      <c r="AI103" s="336"/>
      <c r="AJ103" s="336"/>
      <c r="AK103" s="336"/>
      <c r="AL103" s="336"/>
      <c r="AM103" s="336"/>
      <c r="AN103" s="336"/>
      <c r="AO103" s="336"/>
      <c r="AP103" s="336"/>
      <c r="AQ103" s="336"/>
      <c r="AR103" s="336"/>
      <c r="AS103" s="336"/>
      <c r="AT103" s="336"/>
      <c r="AU103" s="336"/>
      <c r="AV103" s="336"/>
      <c r="AW103" s="336"/>
      <c r="AX103" s="336"/>
      <c r="AY103" s="336"/>
      <c r="AZ103" s="336"/>
      <c r="BA103" s="336"/>
      <c r="BB103" s="336"/>
      <c r="BC103" s="336"/>
      <c r="BD103" s="336"/>
      <c r="BE103" s="336"/>
      <c r="BF103" s="336"/>
      <c r="BG103" s="336"/>
      <c r="BH103" s="336"/>
      <c r="BI103" s="336"/>
      <c r="BJ103" s="336"/>
      <c r="BK103" s="336"/>
      <c r="BL103" s="336"/>
      <c r="BM103" s="336"/>
      <c r="BN103" s="336"/>
      <c r="BO103" s="336"/>
      <c r="BP103" s="336"/>
      <c r="BQ103" s="336"/>
      <c r="BR103" s="336"/>
      <c r="BS103" s="336"/>
      <c r="BT103" s="336"/>
      <c r="BU103" s="336"/>
      <c r="BV103" s="336"/>
      <c r="BW103" s="336"/>
      <c r="BX103" s="336"/>
      <c r="BY103" s="336"/>
      <c r="BZ103" s="336"/>
      <c r="CA103" s="336"/>
      <c r="CB103" s="336"/>
      <c r="CC103" s="336"/>
      <c r="CD103" s="336"/>
      <c r="CE103" s="336"/>
      <c r="CF103" s="336"/>
      <c r="CG103" s="336"/>
      <c r="CH103" s="336"/>
      <c r="CI103" s="336"/>
      <c r="CJ103" s="336"/>
      <c r="CK103" s="336"/>
      <c r="CL103" s="336"/>
      <c r="CM103" s="336"/>
      <c r="CN103" s="336"/>
      <c r="CO103" s="336"/>
      <c r="CP103" s="336"/>
      <c r="CQ103" s="336"/>
      <c r="CR103" s="336"/>
      <c r="CS103" s="336"/>
      <c r="CT103" s="336"/>
      <c r="CU103" s="336"/>
      <c r="CV103" s="336"/>
      <c r="CW103" s="336"/>
      <c r="CX103" s="336"/>
      <c r="CY103" s="336"/>
      <c r="CZ103" s="336"/>
      <c r="DA103" s="261"/>
      <c r="DB103" s="261"/>
      <c r="DC103" s="261"/>
      <c r="DD103" s="261"/>
      <c r="DE103" s="261"/>
      <c r="DF103" s="261"/>
      <c r="DG103" s="261"/>
      <c r="DH103" s="261"/>
      <c r="DI103" s="261"/>
    </row>
    <row r="104" spans="1:113" x14ac:dyDescent="0.2">
      <c r="A104" s="336">
        <f>'All data'!A104</f>
        <v>307</v>
      </c>
      <c r="B104" s="336" t="str">
        <f>'All data'!K104</f>
        <v>NA</v>
      </c>
      <c r="C104" s="336" t="str">
        <f>'All data'!L104</f>
        <v>NA</v>
      </c>
      <c r="D104" s="336" t="str">
        <f>'All data'!M104</f>
        <v>NA</v>
      </c>
      <c r="E104" s="336" t="str">
        <f>'All data'!N104</f>
        <v>NA</v>
      </c>
      <c r="F104" s="336" t="str">
        <f>'All data'!O104</f>
        <v>NA</v>
      </c>
      <c r="H104" s="261"/>
      <c r="I104" s="336"/>
      <c r="J104" s="336"/>
      <c r="K104" s="336"/>
      <c r="L104" s="261"/>
      <c r="M104" s="261"/>
      <c r="N104" s="336"/>
      <c r="O104" s="336"/>
      <c r="P104" s="336"/>
      <c r="Q104" s="336"/>
      <c r="R104" s="336"/>
      <c r="S104" s="336"/>
      <c r="T104" s="336"/>
      <c r="U104" s="336"/>
      <c r="V104" s="336"/>
      <c r="W104" s="336"/>
      <c r="X104" s="336"/>
      <c r="Y104" s="336"/>
      <c r="Z104" s="336"/>
      <c r="AA104" s="336"/>
      <c r="AB104" s="336"/>
      <c r="AC104" s="336"/>
      <c r="AD104" s="336"/>
      <c r="AE104" s="336"/>
      <c r="AF104" s="336"/>
      <c r="AG104" s="336"/>
      <c r="AH104" s="336"/>
      <c r="AI104" s="336"/>
      <c r="AJ104" s="336"/>
      <c r="AK104" s="336"/>
      <c r="AL104" s="336"/>
      <c r="AM104" s="336"/>
      <c r="AN104" s="336"/>
      <c r="AO104" s="336"/>
      <c r="AP104" s="336"/>
      <c r="AQ104" s="336"/>
      <c r="AR104" s="336"/>
      <c r="AS104" s="336"/>
      <c r="AT104" s="336"/>
      <c r="AU104" s="336"/>
      <c r="AV104" s="336"/>
      <c r="AW104" s="336"/>
      <c r="AX104" s="336"/>
      <c r="AY104" s="336"/>
      <c r="AZ104" s="336"/>
      <c r="BA104" s="336"/>
      <c r="BB104" s="336"/>
      <c r="BC104" s="336"/>
      <c r="BD104" s="336"/>
      <c r="BE104" s="336"/>
      <c r="BF104" s="336"/>
      <c r="BG104" s="336"/>
      <c r="BH104" s="336"/>
      <c r="BI104" s="336"/>
      <c r="BJ104" s="336"/>
      <c r="BK104" s="336"/>
      <c r="BL104" s="336"/>
      <c r="BM104" s="336"/>
      <c r="BN104" s="336"/>
      <c r="BO104" s="336"/>
      <c r="BP104" s="336"/>
      <c r="BQ104" s="336"/>
      <c r="BR104" s="336"/>
      <c r="BS104" s="336"/>
      <c r="BT104" s="336"/>
      <c r="BU104" s="336"/>
      <c r="BV104" s="336"/>
      <c r="BW104" s="336"/>
      <c r="BX104" s="336"/>
      <c r="BY104" s="336"/>
      <c r="BZ104" s="336"/>
      <c r="CA104" s="336"/>
      <c r="CB104" s="336"/>
      <c r="CC104" s="336"/>
      <c r="CD104" s="336"/>
      <c r="CE104" s="336"/>
      <c r="CF104" s="336"/>
      <c r="CG104" s="336"/>
      <c r="CH104" s="336"/>
      <c r="CI104" s="336"/>
      <c r="CJ104" s="336"/>
      <c r="CK104" s="336"/>
      <c r="CL104" s="336"/>
      <c r="CM104" s="336"/>
      <c r="CN104" s="336"/>
      <c r="CO104" s="336"/>
      <c r="CP104" s="336"/>
      <c r="CQ104" s="336"/>
      <c r="CR104" s="336"/>
      <c r="CS104" s="336"/>
      <c r="CT104" s="336"/>
      <c r="CU104" s="336"/>
      <c r="CV104" s="336"/>
      <c r="CW104" s="336"/>
      <c r="CX104" s="336"/>
      <c r="CY104" s="336"/>
      <c r="CZ104" s="336"/>
      <c r="DA104" s="261"/>
      <c r="DB104" s="261"/>
      <c r="DC104" s="261"/>
      <c r="DD104" s="261"/>
      <c r="DE104" s="261"/>
      <c r="DF104" s="261"/>
      <c r="DG104" s="261"/>
      <c r="DH104" s="261"/>
      <c r="DI104" s="261"/>
    </row>
    <row r="105" spans="1:113" x14ac:dyDescent="0.2">
      <c r="A105" s="336">
        <f>'All data'!A105</f>
        <v>315</v>
      </c>
      <c r="B105" s="336" t="str">
        <f>'All data'!K105</f>
        <v>NA</v>
      </c>
      <c r="C105" s="336" t="str">
        <f>'All data'!L105</f>
        <v>NA</v>
      </c>
      <c r="D105" s="336" t="str">
        <f>'All data'!M105</f>
        <v>NA</v>
      </c>
      <c r="E105" s="336" t="str">
        <f>'All data'!N105</f>
        <v>NA</v>
      </c>
      <c r="F105" s="336" t="str">
        <f>'All data'!O105</f>
        <v>NA</v>
      </c>
      <c r="H105" s="261"/>
      <c r="I105" s="336"/>
      <c r="J105" s="336"/>
      <c r="K105" s="336"/>
      <c r="L105" s="261"/>
      <c r="M105" s="261"/>
      <c r="N105" s="336"/>
      <c r="O105" s="336"/>
      <c r="P105" s="336"/>
      <c r="Q105" s="336"/>
      <c r="R105" s="336"/>
      <c r="S105" s="336"/>
      <c r="T105" s="336"/>
      <c r="U105" s="336"/>
      <c r="V105" s="336"/>
      <c r="W105" s="336"/>
      <c r="X105" s="336"/>
      <c r="Y105" s="336"/>
      <c r="Z105" s="336"/>
      <c r="AA105" s="336"/>
      <c r="AB105" s="336"/>
      <c r="AC105" s="336"/>
      <c r="AD105" s="336"/>
      <c r="AE105" s="336"/>
      <c r="AF105" s="336"/>
      <c r="AG105" s="336"/>
      <c r="AH105" s="336"/>
      <c r="AI105" s="336"/>
      <c r="AJ105" s="336"/>
      <c r="AK105" s="336"/>
      <c r="AL105" s="336"/>
      <c r="AM105" s="336"/>
      <c r="AN105" s="336"/>
      <c r="AO105" s="336"/>
      <c r="AP105" s="336"/>
      <c r="AQ105" s="336"/>
      <c r="AR105" s="336"/>
      <c r="AS105" s="336"/>
      <c r="AT105" s="336"/>
      <c r="AU105" s="336"/>
      <c r="AV105" s="336"/>
      <c r="AW105" s="336"/>
      <c r="AX105" s="336"/>
      <c r="AY105" s="336"/>
      <c r="AZ105" s="336"/>
      <c r="BA105" s="336"/>
      <c r="BB105" s="336"/>
      <c r="BC105" s="336"/>
      <c r="BD105" s="336"/>
      <c r="BE105" s="336"/>
      <c r="BF105" s="336"/>
      <c r="BG105" s="336"/>
      <c r="BH105" s="336"/>
      <c r="BI105" s="336"/>
      <c r="BJ105" s="336"/>
      <c r="BK105" s="336"/>
      <c r="BL105" s="336"/>
      <c r="BM105" s="336"/>
      <c r="BN105" s="336"/>
      <c r="BO105" s="336"/>
      <c r="BP105" s="336"/>
      <c r="BQ105" s="336"/>
      <c r="BR105" s="336"/>
      <c r="BS105" s="336"/>
      <c r="BT105" s="336"/>
      <c r="BU105" s="336"/>
      <c r="BV105" s="336"/>
      <c r="BW105" s="336"/>
      <c r="BX105" s="336"/>
      <c r="BY105" s="336"/>
      <c r="BZ105" s="336"/>
      <c r="CA105" s="336"/>
      <c r="CB105" s="336"/>
      <c r="CC105" s="336"/>
      <c r="CD105" s="336"/>
      <c r="CE105" s="336"/>
      <c r="CF105" s="336"/>
      <c r="CG105" s="336"/>
      <c r="CH105" s="336"/>
      <c r="CI105" s="336"/>
      <c r="CJ105" s="336"/>
      <c r="CK105" s="336"/>
      <c r="CL105" s="336"/>
      <c r="CM105" s="336"/>
      <c r="CN105" s="336"/>
      <c r="CO105" s="336"/>
      <c r="CP105" s="336"/>
      <c r="CQ105" s="336"/>
      <c r="CR105" s="336"/>
      <c r="CS105" s="336"/>
      <c r="CT105" s="336"/>
      <c r="CU105" s="336"/>
      <c r="CV105" s="336"/>
      <c r="CW105" s="336"/>
      <c r="CX105" s="336"/>
      <c r="CY105" s="336"/>
      <c r="CZ105" s="336"/>
      <c r="DA105" s="261"/>
      <c r="DB105" s="261"/>
      <c r="DC105" s="261"/>
      <c r="DD105" s="261"/>
      <c r="DE105" s="261"/>
      <c r="DF105" s="261"/>
      <c r="DG105" s="261"/>
      <c r="DH105" s="261"/>
      <c r="DI105" s="261"/>
    </row>
    <row r="106" spans="1:113" x14ac:dyDescent="0.2">
      <c r="A106" s="336">
        <v>318</v>
      </c>
      <c r="B106" s="336" t="str">
        <f>'All data'!K106</f>
        <v>NA</v>
      </c>
      <c r="C106" s="336" t="str">
        <f>'All data'!L106</f>
        <v>NA</v>
      </c>
      <c r="D106" s="336" t="str">
        <f>'All data'!M106</f>
        <v>NA</v>
      </c>
      <c r="E106" s="336" t="str">
        <f>'All data'!N106</f>
        <v>NA</v>
      </c>
      <c r="F106" s="336" t="str">
        <f>'All data'!O106</f>
        <v>NA</v>
      </c>
      <c r="H106" s="261"/>
      <c r="I106" s="336"/>
      <c r="J106" s="336"/>
      <c r="K106" s="336"/>
      <c r="L106" s="261"/>
      <c r="M106" s="261"/>
      <c r="N106" s="336"/>
      <c r="O106" s="336"/>
      <c r="P106" s="336"/>
      <c r="Q106" s="336"/>
      <c r="R106" s="336"/>
      <c r="S106" s="336"/>
      <c r="T106" s="336"/>
      <c r="U106" s="336"/>
      <c r="V106" s="336"/>
      <c r="W106" s="336"/>
      <c r="X106" s="336"/>
      <c r="Y106" s="336"/>
      <c r="Z106" s="336"/>
      <c r="AA106" s="336"/>
      <c r="AB106" s="336"/>
      <c r="AC106" s="336"/>
      <c r="AD106" s="336"/>
      <c r="AE106" s="336"/>
      <c r="AF106" s="336"/>
      <c r="AG106" s="336"/>
      <c r="AH106" s="336"/>
      <c r="AI106" s="336"/>
      <c r="AJ106" s="336"/>
      <c r="AK106" s="336"/>
      <c r="AL106" s="336"/>
      <c r="AM106" s="336"/>
      <c r="AN106" s="336"/>
      <c r="AO106" s="336"/>
      <c r="AP106" s="336"/>
      <c r="AQ106" s="336"/>
      <c r="AR106" s="336"/>
      <c r="AS106" s="336"/>
      <c r="AT106" s="336"/>
      <c r="AU106" s="336"/>
      <c r="AV106" s="336"/>
      <c r="AW106" s="336"/>
      <c r="AX106" s="336"/>
      <c r="AY106" s="336"/>
      <c r="AZ106" s="336"/>
      <c r="BA106" s="336"/>
      <c r="BB106" s="336"/>
      <c r="BC106" s="336"/>
      <c r="BD106" s="336"/>
      <c r="BE106" s="336"/>
      <c r="BF106" s="336"/>
      <c r="BG106" s="336"/>
      <c r="BH106" s="336"/>
      <c r="BI106" s="336"/>
      <c r="BJ106" s="336"/>
      <c r="BK106" s="336"/>
      <c r="BL106" s="336"/>
      <c r="BM106" s="336"/>
      <c r="BN106" s="336"/>
      <c r="BO106" s="336"/>
      <c r="BP106" s="336"/>
      <c r="BQ106" s="336"/>
      <c r="BR106" s="336"/>
      <c r="BS106" s="336"/>
      <c r="BT106" s="336"/>
      <c r="BU106" s="336"/>
      <c r="BV106" s="336"/>
      <c r="BW106" s="336"/>
      <c r="BX106" s="336"/>
      <c r="BY106" s="336"/>
      <c r="BZ106" s="336"/>
      <c r="CA106" s="336"/>
      <c r="CB106" s="336"/>
      <c r="CC106" s="336"/>
      <c r="CD106" s="336"/>
      <c r="CE106" s="336"/>
      <c r="CF106" s="336"/>
      <c r="CG106" s="336"/>
      <c r="CH106" s="336"/>
      <c r="CI106" s="336"/>
      <c r="CJ106" s="336"/>
      <c r="CK106" s="336"/>
      <c r="CL106" s="336"/>
      <c r="CM106" s="336"/>
      <c r="CN106" s="336"/>
      <c r="CO106" s="336"/>
      <c r="CP106" s="336"/>
      <c r="CQ106" s="336"/>
      <c r="CR106" s="336"/>
      <c r="CS106" s="336"/>
      <c r="CT106" s="336"/>
      <c r="CU106" s="336"/>
      <c r="CV106" s="336"/>
      <c r="CW106" s="336"/>
      <c r="CX106" s="336"/>
      <c r="CY106" s="336"/>
      <c r="CZ106" s="336"/>
      <c r="DA106" s="261"/>
      <c r="DB106" s="261"/>
      <c r="DC106" s="261"/>
      <c r="DD106" s="261"/>
      <c r="DE106" s="261"/>
      <c r="DF106" s="261"/>
      <c r="DG106" s="261"/>
      <c r="DH106" s="261"/>
      <c r="DI106" s="261"/>
    </row>
    <row r="107" spans="1:113" x14ac:dyDescent="0.2">
      <c r="A107" s="336">
        <f>'All data'!A107</f>
        <v>328</v>
      </c>
      <c r="B107" s="336" t="str">
        <f>'All data'!K107</f>
        <v>NA</v>
      </c>
      <c r="C107" s="336" t="str">
        <f>'All data'!L107</f>
        <v>NA</v>
      </c>
      <c r="D107" s="336" t="str">
        <f>'All data'!M107</f>
        <v>NA</v>
      </c>
      <c r="E107" s="336" t="str">
        <f>'All data'!N107</f>
        <v>NA</v>
      </c>
      <c r="F107" s="336" t="str">
        <f>'All data'!O107</f>
        <v>NA</v>
      </c>
      <c r="H107" s="261"/>
      <c r="I107" s="336"/>
      <c r="J107" s="336"/>
      <c r="K107" s="336"/>
      <c r="L107" s="261"/>
      <c r="M107" s="261"/>
      <c r="N107" s="336"/>
      <c r="O107" s="336"/>
      <c r="P107" s="336"/>
      <c r="Q107" s="336"/>
      <c r="R107" s="336"/>
      <c r="S107" s="336"/>
      <c r="T107" s="336"/>
      <c r="U107" s="336"/>
      <c r="V107" s="336"/>
      <c r="W107" s="336"/>
      <c r="X107" s="336"/>
      <c r="Y107" s="336"/>
      <c r="Z107" s="336"/>
      <c r="AA107" s="336"/>
      <c r="AB107" s="336"/>
      <c r="AC107" s="336"/>
      <c r="AD107" s="336"/>
      <c r="AE107" s="336"/>
      <c r="AF107" s="336"/>
      <c r="AG107" s="336"/>
      <c r="AH107" s="336"/>
      <c r="AI107" s="336"/>
      <c r="AJ107" s="336"/>
      <c r="AK107" s="336"/>
      <c r="AL107" s="336"/>
      <c r="AM107" s="336"/>
      <c r="AN107" s="336"/>
      <c r="AO107" s="336"/>
      <c r="AP107" s="336"/>
      <c r="AQ107" s="336"/>
      <c r="AR107" s="336"/>
      <c r="AS107" s="336"/>
      <c r="AT107" s="336"/>
      <c r="AU107" s="336"/>
      <c r="AV107" s="336"/>
      <c r="AW107" s="336"/>
      <c r="AX107" s="336"/>
      <c r="AY107" s="336"/>
      <c r="AZ107" s="336"/>
      <c r="BA107" s="336"/>
      <c r="BB107" s="336"/>
      <c r="BC107" s="336"/>
      <c r="BD107" s="336"/>
      <c r="BE107" s="336"/>
      <c r="BF107" s="336"/>
      <c r="BG107" s="336"/>
      <c r="BH107" s="336"/>
      <c r="BI107" s="336"/>
      <c r="BJ107" s="336"/>
      <c r="BK107" s="336"/>
      <c r="BL107" s="336"/>
      <c r="BM107" s="336"/>
      <c r="BN107" s="336"/>
      <c r="BO107" s="336"/>
      <c r="BP107" s="336"/>
      <c r="BQ107" s="336"/>
      <c r="BR107" s="336"/>
      <c r="BS107" s="336"/>
      <c r="BT107" s="336"/>
      <c r="BU107" s="336"/>
      <c r="BV107" s="336"/>
      <c r="BW107" s="336"/>
      <c r="BX107" s="336"/>
      <c r="BY107" s="336"/>
      <c r="BZ107" s="336"/>
      <c r="CA107" s="336"/>
      <c r="CB107" s="336"/>
      <c r="CC107" s="336"/>
      <c r="CD107" s="336"/>
      <c r="CE107" s="336"/>
      <c r="CF107" s="336"/>
      <c r="CG107" s="336"/>
      <c r="CH107" s="336"/>
      <c r="CI107" s="336"/>
      <c r="CJ107" s="336"/>
      <c r="CK107" s="336"/>
      <c r="CL107" s="336"/>
      <c r="CM107" s="336"/>
      <c r="CN107" s="336"/>
      <c r="CO107" s="336"/>
      <c r="CP107" s="336"/>
      <c r="CQ107" s="336"/>
      <c r="CR107" s="336"/>
      <c r="CS107" s="336"/>
      <c r="CT107" s="336"/>
      <c r="CU107" s="336"/>
      <c r="CV107" s="336"/>
      <c r="CW107" s="336"/>
      <c r="CX107" s="336"/>
      <c r="CY107" s="336"/>
      <c r="CZ107" s="336"/>
      <c r="DA107" s="261"/>
      <c r="DB107" s="261"/>
      <c r="DC107" s="261"/>
      <c r="DD107" s="261"/>
      <c r="DE107" s="261"/>
      <c r="DF107" s="261"/>
      <c r="DG107" s="261"/>
      <c r="DH107" s="261"/>
      <c r="DI107" s="261"/>
    </row>
    <row r="108" spans="1:113" x14ac:dyDescent="0.2">
      <c r="A108" s="336">
        <f>'All data'!A108</f>
        <v>333</v>
      </c>
      <c r="B108" s="336" t="str">
        <f>'All data'!K108</f>
        <v>NA</v>
      </c>
      <c r="C108" s="336" t="str">
        <f>'All data'!L108</f>
        <v>NA</v>
      </c>
      <c r="D108" s="336" t="str">
        <f>'All data'!M108</f>
        <v>NA</v>
      </c>
      <c r="E108" s="336" t="str">
        <f>'All data'!N108</f>
        <v>NA</v>
      </c>
      <c r="F108" s="336" t="str">
        <f>'All data'!O108</f>
        <v>NA</v>
      </c>
      <c r="H108" s="261"/>
      <c r="I108" s="336"/>
      <c r="J108" s="336"/>
      <c r="K108" s="336"/>
      <c r="L108" s="261"/>
      <c r="M108" s="261"/>
      <c r="N108" s="336"/>
      <c r="O108" s="336"/>
      <c r="P108" s="336"/>
      <c r="Q108" s="336"/>
      <c r="R108" s="336"/>
      <c r="S108" s="336"/>
      <c r="T108" s="336"/>
      <c r="U108" s="336"/>
      <c r="V108" s="336"/>
      <c r="W108" s="336"/>
      <c r="X108" s="336"/>
      <c r="Y108" s="336"/>
      <c r="Z108" s="336"/>
      <c r="AA108" s="336"/>
      <c r="AB108" s="336"/>
      <c r="AC108" s="336"/>
      <c r="AD108" s="336"/>
      <c r="AE108" s="336"/>
      <c r="AF108" s="336"/>
      <c r="AG108" s="336"/>
      <c r="AH108" s="336"/>
      <c r="AI108" s="336"/>
      <c r="AJ108" s="336"/>
      <c r="AK108" s="336"/>
      <c r="AL108" s="336"/>
      <c r="AM108" s="336"/>
      <c r="AN108" s="336"/>
      <c r="AO108" s="336"/>
      <c r="AP108" s="336"/>
      <c r="AQ108" s="336"/>
      <c r="AR108" s="336"/>
      <c r="AS108" s="336"/>
      <c r="AT108" s="336"/>
      <c r="AU108" s="336"/>
      <c r="AV108" s="336"/>
      <c r="AW108" s="336"/>
      <c r="AX108" s="336"/>
      <c r="AY108" s="336"/>
      <c r="AZ108" s="336"/>
      <c r="BA108" s="336"/>
      <c r="BB108" s="336"/>
      <c r="BC108" s="336"/>
      <c r="BD108" s="336"/>
      <c r="BE108" s="336"/>
      <c r="BF108" s="336"/>
      <c r="BG108" s="336"/>
      <c r="BH108" s="336"/>
      <c r="BI108" s="336"/>
      <c r="BJ108" s="336"/>
      <c r="BK108" s="336"/>
      <c r="BL108" s="336"/>
      <c r="BM108" s="336"/>
      <c r="BN108" s="336"/>
      <c r="BO108" s="336"/>
      <c r="BP108" s="336"/>
      <c r="BQ108" s="336"/>
      <c r="BR108" s="336"/>
      <c r="BS108" s="336"/>
      <c r="BT108" s="336"/>
      <c r="BU108" s="336"/>
      <c r="BV108" s="336"/>
      <c r="BW108" s="336"/>
      <c r="BX108" s="336"/>
      <c r="BY108" s="336"/>
      <c r="BZ108" s="336"/>
      <c r="CA108" s="336"/>
      <c r="CB108" s="336"/>
      <c r="CC108" s="336"/>
      <c r="CD108" s="336"/>
      <c r="CE108" s="336"/>
      <c r="CF108" s="336"/>
      <c r="CG108" s="336"/>
      <c r="CH108" s="336"/>
      <c r="CI108" s="336"/>
      <c r="CJ108" s="336"/>
      <c r="CK108" s="336"/>
      <c r="CL108" s="336"/>
      <c r="CM108" s="336"/>
      <c r="CN108" s="336"/>
      <c r="CO108" s="336"/>
      <c r="CP108" s="336"/>
      <c r="CQ108" s="336"/>
      <c r="CR108" s="336"/>
      <c r="CS108" s="336"/>
      <c r="CT108" s="336"/>
      <c r="CU108" s="336"/>
      <c r="CV108" s="336"/>
      <c r="CW108" s="336"/>
      <c r="CX108" s="336"/>
      <c r="CY108" s="336"/>
      <c r="CZ108" s="336"/>
      <c r="DA108" s="261"/>
      <c r="DB108" s="261"/>
      <c r="DC108" s="261"/>
      <c r="DD108" s="261"/>
      <c r="DE108" s="261"/>
      <c r="DF108" s="261"/>
      <c r="DG108" s="261"/>
      <c r="DH108" s="261"/>
      <c r="DI108" s="261"/>
    </row>
    <row r="109" spans="1:113" x14ac:dyDescent="0.2">
      <c r="A109" s="336">
        <f>'All data'!A109</f>
        <v>0</v>
      </c>
      <c r="B109" s="336">
        <f>'All data'!K109</f>
        <v>0</v>
      </c>
      <c r="C109" s="336">
        <f>'All data'!L109</f>
        <v>0</v>
      </c>
      <c r="D109" s="336">
        <f>'All data'!M109</f>
        <v>0</v>
      </c>
      <c r="E109" s="336">
        <f>'All data'!N109</f>
        <v>0</v>
      </c>
      <c r="F109" s="336">
        <f>'All data'!O109</f>
        <v>0</v>
      </c>
      <c r="H109" s="261"/>
      <c r="I109" s="336"/>
      <c r="J109" s="336"/>
      <c r="K109" s="336"/>
      <c r="L109" s="261"/>
      <c r="M109" s="261"/>
      <c r="N109" s="336"/>
      <c r="O109" s="336"/>
      <c r="P109" s="336"/>
      <c r="Q109" s="336"/>
      <c r="R109" s="336"/>
      <c r="S109" s="336"/>
      <c r="T109" s="336"/>
      <c r="U109" s="336"/>
      <c r="V109" s="336"/>
      <c r="W109" s="336"/>
      <c r="X109" s="336"/>
      <c r="Y109" s="336"/>
      <c r="Z109" s="336"/>
      <c r="AA109" s="336"/>
      <c r="AB109" s="336"/>
      <c r="AC109" s="336"/>
      <c r="AD109" s="336"/>
      <c r="AE109" s="336"/>
      <c r="AF109" s="336"/>
      <c r="AG109" s="336"/>
      <c r="AH109" s="336"/>
      <c r="AI109" s="336"/>
      <c r="AJ109" s="336"/>
      <c r="AK109" s="336"/>
      <c r="AL109" s="336"/>
      <c r="AM109" s="336"/>
      <c r="AN109" s="336"/>
      <c r="AO109" s="336"/>
      <c r="AP109" s="336"/>
      <c r="AQ109" s="336"/>
      <c r="AR109" s="336"/>
      <c r="AS109" s="336"/>
      <c r="AT109" s="336"/>
      <c r="AU109" s="336"/>
      <c r="AV109" s="336"/>
      <c r="AW109" s="336"/>
      <c r="AX109" s="336"/>
      <c r="AY109" s="336"/>
      <c r="AZ109" s="336"/>
      <c r="BA109" s="336"/>
      <c r="BB109" s="336"/>
      <c r="BC109" s="336"/>
      <c r="BD109" s="336"/>
      <c r="BE109" s="336"/>
      <c r="BF109" s="336"/>
      <c r="BG109" s="336"/>
      <c r="BH109" s="336"/>
      <c r="BI109" s="336"/>
      <c r="BJ109" s="336"/>
      <c r="BK109" s="336"/>
      <c r="BL109" s="336"/>
      <c r="BM109" s="336"/>
      <c r="BN109" s="336"/>
      <c r="BO109" s="336"/>
      <c r="BP109" s="336"/>
      <c r="BQ109" s="336"/>
      <c r="BR109" s="336"/>
      <c r="BS109" s="336"/>
      <c r="BT109" s="336"/>
      <c r="BU109" s="336"/>
      <c r="BV109" s="336"/>
      <c r="BW109" s="336"/>
      <c r="BX109" s="336"/>
      <c r="BY109" s="336"/>
      <c r="BZ109" s="336"/>
      <c r="CA109" s="336"/>
      <c r="CB109" s="336"/>
      <c r="CC109" s="336"/>
      <c r="CD109" s="336"/>
      <c r="CE109" s="336"/>
      <c r="CF109" s="336"/>
      <c r="CG109" s="336"/>
      <c r="CH109" s="336"/>
      <c r="CI109" s="336"/>
      <c r="CJ109" s="336"/>
      <c r="CK109" s="336"/>
      <c r="CL109" s="336"/>
      <c r="CM109" s="336"/>
      <c r="CN109" s="336"/>
      <c r="CO109" s="336"/>
      <c r="CP109" s="336"/>
      <c r="CQ109" s="336"/>
      <c r="CR109" s="336"/>
      <c r="CS109" s="336"/>
      <c r="CT109" s="336"/>
      <c r="CU109" s="336"/>
      <c r="CV109" s="336"/>
      <c r="CW109" s="336"/>
      <c r="CX109" s="336"/>
      <c r="CY109" s="336"/>
      <c r="CZ109" s="336"/>
      <c r="DA109" s="261"/>
      <c r="DB109" s="261"/>
      <c r="DC109" s="261"/>
      <c r="DD109" s="261"/>
      <c r="DE109" s="261"/>
      <c r="DF109" s="261"/>
      <c r="DG109" s="261"/>
      <c r="DH109" s="261"/>
      <c r="DI109" s="261"/>
    </row>
  </sheetData>
  <mergeCells count="11">
    <mergeCell ref="AG1:AI1"/>
    <mergeCell ref="AJ1:AL1"/>
    <mergeCell ref="AM1:AO1"/>
    <mergeCell ref="AP1:AS1"/>
    <mergeCell ref="D2:F2"/>
    <mergeCell ref="H2:L2"/>
    <mergeCell ref="O1:Q1"/>
    <mergeCell ref="R1:V1"/>
    <mergeCell ref="W1:Y1"/>
    <mergeCell ref="Z1:AC1"/>
    <mergeCell ref="AD1:AF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3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9.140625" style="380"/>
    <col min="2" max="2" width="8.7109375" style="380" customWidth="1"/>
    <col min="3" max="3" width="8.7109375" style="370" customWidth="1"/>
    <col min="4" max="6" width="8.7109375" style="380" customWidth="1"/>
    <col min="7" max="7" width="8.7109375" style="370" customWidth="1"/>
    <col min="8" max="8" width="8.7109375" style="379" customWidth="1"/>
    <col min="9" max="9" width="21.5703125" style="395" customWidth="1"/>
    <col min="10" max="16" width="8.7109375" style="380" customWidth="1"/>
    <col min="17" max="17" width="8.7109375" style="383" customWidth="1"/>
    <col min="18" max="19" width="8.7109375" style="379" customWidth="1"/>
    <col min="20" max="22" width="8.7109375" style="380" customWidth="1"/>
    <col min="23" max="23" width="8.7109375" style="379" customWidth="1"/>
    <col min="24" max="24" width="8.7109375" style="370" customWidth="1"/>
    <col min="25" max="25" width="11" style="383" bestFit="1" customWidth="1"/>
    <col min="26" max="26" width="12.5703125" style="380" customWidth="1"/>
    <col min="27" max="38" width="9.140625" style="396"/>
    <col min="39" max="16384" width="9.140625" style="379"/>
  </cols>
  <sheetData>
    <row r="1" spans="1:39" x14ac:dyDescent="0.2">
      <c r="A1" s="365" t="s">
        <v>1366</v>
      </c>
      <c r="B1" s="379"/>
      <c r="C1" s="379"/>
      <c r="D1" s="379"/>
      <c r="E1" s="379"/>
      <c r="F1" s="379"/>
      <c r="G1" s="379"/>
      <c r="I1" s="379" t="s">
        <v>1367</v>
      </c>
      <c r="J1" s="379"/>
      <c r="K1" s="379"/>
      <c r="L1" s="379" t="s">
        <v>1515</v>
      </c>
      <c r="M1" s="379"/>
      <c r="N1" s="379"/>
      <c r="O1" s="379"/>
      <c r="P1" s="379"/>
      <c r="Q1" s="379"/>
      <c r="T1" s="379"/>
      <c r="U1" s="379"/>
      <c r="V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</row>
    <row r="2" spans="1:39" x14ac:dyDescent="0.2">
      <c r="A2" s="366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</row>
    <row r="3" spans="1:39" s="383" customFormat="1" ht="25.5" x14ac:dyDescent="0.2">
      <c r="A3" s="367" t="str">
        <f>'All data'!A3</f>
        <v>GBM</v>
      </c>
      <c r="B3" s="369" t="s">
        <v>1342</v>
      </c>
      <c r="C3" s="369" t="s">
        <v>1335</v>
      </c>
      <c r="D3" s="369" t="s">
        <v>1338</v>
      </c>
      <c r="E3" s="369" t="s">
        <v>1339</v>
      </c>
      <c r="F3" s="369" t="s">
        <v>1324</v>
      </c>
      <c r="G3" s="368" t="s">
        <v>1331</v>
      </c>
      <c r="H3" s="368" t="s">
        <v>1332</v>
      </c>
      <c r="I3" s="368" t="s">
        <v>1333</v>
      </c>
      <c r="J3" s="369" t="s">
        <v>1337</v>
      </c>
      <c r="K3" s="369" t="s">
        <v>1341</v>
      </c>
      <c r="L3" s="369" t="s">
        <v>1328</v>
      </c>
      <c r="M3" s="369" t="s">
        <v>1343</v>
      </c>
      <c r="N3" s="369" t="s">
        <v>1344</v>
      </c>
      <c r="O3" s="369" t="s">
        <v>1325</v>
      </c>
      <c r="P3" s="369" t="s">
        <v>1334</v>
      </c>
      <c r="Q3" s="369" t="s">
        <v>1336</v>
      </c>
      <c r="R3" s="369" t="s">
        <v>1327</v>
      </c>
      <c r="S3" s="369" t="s">
        <v>1347</v>
      </c>
      <c r="T3" s="369" t="s">
        <v>1329</v>
      </c>
      <c r="U3" s="369" t="s">
        <v>1326</v>
      </c>
      <c r="V3" s="369" t="s">
        <v>1340</v>
      </c>
      <c r="W3" s="369" t="s">
        <v>1345</v>
      </c>
      <c r="X3" s="369" t="s">
        <v>1346</v>
      </c>
      <c r="Y3" s="368" t="s">
        <v>1330</v>
      </c>
      <c r="Z3" s="368" t="s">
        <v>1365</v>
      </c>
      <c r="AA3" s="382"/>
      <c r="AM3" s="370"/>
    </row>
    <row r="4" spans="1:39" x14ac:dyDescent="0.2">
      <c r="A4" s="371">
        <f>'All data'!A4</f>
        <v>3</v>
      </c>
      <c r="B4" s="44">
        <v>2</v>
      </c>
      <c r="C4" s="44">
        <v>3</v>
      </c>
      <c r="D4" s="44">
        <v>0</v>
      </c>
      <c r="E4" s="44">
        <v>0</v>
      </c>
      <c r="F4" s="44">
        <v>2</v>
      </c>
      <c r="G4" s="44" t="s">
        <v>1349</v>
      </c>
      <c r="H4" s="44" t="s">
        <v>45</v>
      </c>
      <c r="I4" s="44" t="s">
        <v>1516</v>
      </c>
      <c r="J4" s="44">
        <v>1</v>
      </c>
      <c r="K4" s="44">
        <v>1</v>
      </c>
      <c r="L4" s="44">
        <v>2</v>
      </c>
      <c r="M4" s="44">
        <v>2</v>
      </c>
      <c r="N4" s="44">
        <v>2</v>
      </c>
      <c r="O4" s="44">
        <v>2</v>
      </c>
      <c r="P4" s="44">
        <v>2</v>
      </c>
      <c r="Q4" s="44">
        <v>2</v>
      </c>
      <c r="R4" s="44">
        <v>2</v>
      </c>
      <c r="S4" s="44">
        <v>1</v>
      </c>
      <c r="T4" s="44">
        <v>2</v>
      </c>
      <c r="U4" s="44">
        <v>2</v>
      </c>
      <c r="V4" s="44">
        <v>0</v>
      </c>
      <c r="W4" s="44">
        <v>1</v>
      </c>
      <c r="X4" s="44">
        <v>2</v>
      </c>
      <c r="Y4" s="44" t="s">
        <v>1348</v>
      </c>
      <c r="Z4" s="44" t="s">
        <v>43</v>
      </c>
      <c r="AA4" s="384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</row>
    <row r="5" spans="1:39" x14ac:dyDescent="0.2">
      <c r="A5" s="371">
        <f>'All data'!A5</f>
        <v>5</v>
      </c>
      <c r="B5" s="44" t="s">
        <v>1349</v>
      </c>
      <c r="C5" s="44">
        <v>3</v>
      </c>
      <c r="D5" s="44">
        <v>1.5</v>
      </c>
      <c r="E5" s="44">
        <v>1.5</v>
      </c>
      <c r="F5" s="44">
        <v>1.5</v>
      </c>
      <c r="G5" s="44">
        <v>3</v>
      </c>
      <c r="H5" s="44" t="s">
        <v>45</v>
      </c>
      <c r="I5" s="44" t="s">
        <v>1516</v>
      </c>
      <c r="J5" s="44">
        <v>2</v>
      </c>
      <c r="K5" s="44">
        <v>1</v>
      </c>
      <c r="L5" s="44">
        <v>2</v>
      </c>
      <c r="M5" s="44" t="s">
        <v>1349</v>
      </c>
      <c r="N5" s="44" t="s">
        <v>1349</v>
      </c>
      <c r="O5" s="44">
        <v>1.5</v>
      </c>
      <c r="P5" s="44">
        <v>3</v>
      </c>
      <c r="Q5" s="44">
        <v>2</v>
      </c>
      <c r="R5" s="44">
        <v>2</v>
      </c>
      <c r="S5" s="44">
        <v>2</v>
      </c>
      <c r="T5" s="44">
        <v>2</v>
      </c>
      <c r="U5" s="44">
        <v>1.5</v>
      </c>
      <c r="V5" s="44">
        <v>1</v>
      </c>
      <c r="W5" s="44">
        <v>2</v>
      </c>
      <c r="X5" s="44">
        <v>2</v>
      </c>
      <c r="Y5" s="44" t="s">
        <v>1350</v>
      </c>
      <c r="Z5" s="44" t="s">
        <v>1186</v>
      </c>
      <c r="AA5" s="384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</row>
    <row r="6" spans="1:39" x14ac:dyDescent="0.2">
      <c r="A6" s="371">
        <f>'All data'!A6</f>
        <v>6</v>
      </c>
      <c r="B6" s="44">
        <v>2</v>
      </c>
      <c r="C6" s="44">
        <v>3</v>
      </c>
      <c r="D6" s="44">
        <v>0</v>
      </c>
      <c r="E6" s="44">
        <v>0</v>
      </c>
      <c r="F6" s="44">
        <v>2</v>
      </c>
      <c r="G6" s="44" t="s">
        <v>1349</v>
      </c>
      <c r="H6" s="44" t="s">
        <v>43</v>
      </c>
      <c r="I6" s="44" t="s">
        <v>1516</v>
      </c>
      <c r="J6" s="44">
        <v>2</v>
      </c>
      <c r="K6" s="44">
        <v>1</v>
      </c>
      <c r="L6" s="44">
        <v>2</v>
      </c>
      <c r="M6" s="44">
        <v>2</v>
      </c>
      <c r="N6" s="44">
        <v>2</v>
      </c>
      <c r="O6" s="44">
        <v>2</v>
      </c>
      <c r="P6" s="44">
        <v>3</v>
      </c>
      <c r="Q6" s="44">
        <v>2</v>
      </c>
      <c r="R6" s="44">
        <v>2</v>
      </c>
      <c r="S6" s="44">
        <v>2</v>
      </c>
      <c r="T6" s="44">
        <v>2</v>
      </c>
      <c r="U6" s="44">
        <v>2</v>
      </c>
      <c r="V6" s="44">
        <v>1</v>
      </c>
      <c r="W6" s="44">
        <v>1</v>
      </c>
      <c r="X6" s="44">
        <v>2</v>
      </c>
      <c r="Y6" s="44" t="s">
        <v>43</v>
      </c>
      <c r="Z6" s="44" t="s">
        <v>43</v>
      </c>
      <c r="AA6" s="384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</row>
    <row r="7" spans="1:39" x14ac:dyDescent="0.2">
      <c r="A7" s="371">
        <f>'All data'!A7</f>
        <v>8</v>
      </c>
      <c r="B7" s="44">
        <v>2</v>
      </c>
      <c r="C7" s="44">
        <v>3</v>
      </c>
      <c r="D7" s="44">
        <v>0</v>
      </c>
      <c r="E7" s="44">
        <v>0</v>
      </c>
      <c r="F7" s="44">
        <v>2</v>
      </c>
      <c r="G7" s="44" t="s">
        <v>1349</v>
      </c>
      <c r="H7" s="44" t="s">
        <v>45</v>
      </c>
      <c r="I7" s="44" t="s">
        <v>1516</v>
      </c>
      <c r="J7" s="44">
        <v>2</v>
      </c>
      <c r="K7" s="44">
        <v>1</v>
      </c>
      <c r="L7" s="44">
        <v>2</v>
      </c>
      <c r="M7" s="44">
        <v>2</v>
      </c>
      <c r="N7" s="44">
        <v>2</v>
      </c>
      <c r="O7" s="44" t="s">
        <v>1349</v>
      </c>
      <c r="P7" s="44">
        <v>3</v>
      </c>
      <c r="Q7" s="44">
        <v>2</v>
      </c>
      <c r="R7" s="44">
        <v>2</v>
      </c>
      <c r="S7" s="44">
        <v>2</v>
      </c>
      <c r="T7" s="44">
        <v>2</v>
      </c>
      <c r="U7" s="44" t="s">
        <v>1349</v>
      </c>
      <c r="V7" s="44">
        <v>1</v>
      </c>
      <c r="W7" s="44">
        <v>2</v>
      </c>
      <c r="X7" s="44">
        <v>2</v>
      </c>
      <c r="Y7" s="44" t="s">
        <v>43</v>
      </c>
      <c r="Z7" s="44" t="s">
        <v>43</v>
      </c>
      <c r="AA7" s="384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</row>
    <row r="8" spans="1:39" s="383" customFormat="1" x14ac:dyDescent="0.2">
      <c r="A8" s="371">
        <f>'All data'!A8</f>
        <v>9</v>
      </c>
      <c r="B8" s="372">
        <v>1.5</v>
      </c>
      <c r="C8" s="372">
        <v>2</v>
      </c>
      <c r="D8" s="372">
        <v>1</v>
      </c>
      <c r="E8" s="372">
        <v>1</v>
      </c>
      <c r="F8" s="372">
        <v>2.5</v>
      </c>
      <c r="G8" s="44">
        <v>2</v>
      </c>
      <c r="H8" s="44" t="s">
        <v>45</v>
      </c>
      <c r="I8" s="44" t="s">
        <v>1516</v>
      </c>
      <c r="J8" s="372">
        <v>2</v>
      </c>
      <c r="K8" s="372">
        <v>1</v>
      </c>
      <c r="L8" s="372">
        <v>1.5</v>
      </c>
      <c r="M8" s="372">
        <v>1.5</v>
      </c>
      <c r="N8" s="372">
        <v>1.5</v>
      </c>
      <c r="O8" s="372">
        <v>2.5</v>
      </c>
      <c r="P8" s="372">
        <v>2</v>
      </c>
      <c r="Q8" s="372">
        <v>2</v>
      </c>
      <c r="R8" s="372">
        <v>2</v>
      </c>
      <c r="S8" s="372">
        <v>2</v>
      </c>
      <c r="T8" s="372">
        <v>1.5</v>
      </c>
      <c r="U8" s="372">
        <v>2.5</v>
      </c>
      <c r="V8" s="374">
        <v>1</v>
      </c>
      <c r="W8" s="372">
        <v>1</v>
      </c>
      <c r="X8" s="372">
        <v>1</v>
      </c>
      <c r="Y8" s="44" t="s">
        <v>45</v>
      </c>
      <c r="Z8" s="44" t="s">
        <v>43</v>
      </c>
      <c r="AA8" s="382"/>
      <c r="AM8" s="370"/>
    </row>
    <row r="9" spans="1:39" s="383" customFormat="1" x14ac:dyDescent="0.2">
      <c r="A9" s="371">
        <f>'All data'!A9</f>
        <v>10</v>
      </c>
      <c r="B9" s="44">
        <v>2</v>
      </c>
      <c r="C9" s="44">
        <v>4</v>
      </c>
      <c r="D9" s="44">
        <v>0</v>
      </c>
      <c r="E9" s="44">
        <v>0</v>
      </c>
      <c r="F9" s="44">
        <v>3</v>
      </c>
      <c r="G9" s="44">
        <v>4</v>
      </c>
      <c r="H9" s="44" t="s">
        <v>45</v>
      </c>
      <c r="I9" s="44" t="s">
        <v>1516</v>
      </c>
      <c r="J9" s="44">
        <v>2</v>
      </c>
      <c r="K9" s="44">
        <v>1</v>
      </c>
      <c r="L9" s="44">
        <v>2</v>
      </c>
      <c r="M9" s="44">
        <v>2</v>
      </c>
      <c r="N9" s="44">
        <v>2</v>
      </c>
      <c r="O9" s="44">
        <v>3</v>
      </c>
      <c r="P9" s="44">
        <v>4</v>
      </c>
      <c r="Q9" s="44">
        <v>2</v>
      </c>
      <c r="R9" s="44">
        <v>2</v>
      </c>
      <c r="S9" s="44">
        <v>2</v>
      </c>
      <c r="T9" s="44">
        <v>2</v>
      </c>
      <c r="U9" s="44">
        <v>3</v>
      </c>
      <c r="V9" s="44">
        <v>1</v>
      </c>
      <c r="W9" s="44">
        <v>1</v>
      </c>
      <c r="X9" s="44">
        <v>2</v>
      </c>
      <c r="Y9" s="44" t="s">
        <v>1351</v>
      </c>
      <c r="Z9" s="44" t="s">
        <v>43</v>
      </c>
      <c r="AA9" s="382"/>
    </row>
    <row r="10" spans="1:39" x14ac:dyDescent="0.2">
      <c r="A10" s="371">
        <f>'All data'!A10</f>
        <v>12</v>
      </c>
      <c r="B10" s="44">
        <v>2</v>
      </c>
      <c r="C10" s="44">
        <v>2</v>
      </c>
      <c r="D10" s="44">
        <v>0</v>
      </c>
      <c r="E10" s="44">
        <v>0</v>
      </c>
      <c r="F10" s="44">
        <v>2</v>
      </c>
      <c r="G10" s="44" t="s">
        <v>1349</v>
      </c>
      <c r="H10" s="44" t="s">
        <v>45</v>
      </c>
      <c r="I10" s="44" t="s">
        <v>1516</v>
      </c>
      <c r="J10" s="44">
        <v>2</v>
      </c>
      <c r="K10" s="44">
        <v>2</v>
      </c>
      <c r="L10" s="44">
        <v>1</v>
      </c>
      <c r="M10" s="44">
        <v>2</v>
      </c>
      <c r="N10" s="44">
        <v>2</v>
      </c>
      <c r="O10" s="44">
        <v>2</v>
      </c>
      <c r="P10" s="44">
        <v>2</v>
      </c>
      <c r="Q10" s="44">
        <v>2</v>
      </c>
      <c r="R10" s="44">
        <v>2</v>
      </c>
      <c r="S10" s="44">
        <v>2</v>
      </c>
      <c r="T10" s="44">
        <v>2</v>
      </c>
      <c r="U10" s="44">
        <v>2</v>
      </c>
      <c r="V10" s="44">
        <v>2</v>
      </c>
      <c r="W10" s="44">
        <v>2</v>
      </c>
      <c r="X10" s="44">
        <v>1</v>
      </c>
      <c r="Y10" s="44" t="s">
        <v>1350</v>
      </c>
      <c r="Z10" s="44" t="s">
        <v>45</v>
      </c>
      <c r="AA10" s="384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79"/>
    </row>
    <row r="11" spans="1:39" s="383" customFormat="1" x14ac:dyDescent="0.2">
      <c r="A11" s="371">
        <f>'All data'!A11</f>
        <v>14</v>
      </c>
      <c r="B11" s="44">
        <v>2</v>
      </c>
      <c r="C11" s="44">
        <v>3</v>
      </c>
      <c r="D11" s="44">
        <v>0</v>
      </c>
      <c r="E11" s="44">
        <v>0</v>
      </c>
      <c r="F11" s="44">
        <v>2</v>
      </c>
      <c r="G11" s="44">
        <v>3</v>
      </c>
      <c r="H11" s="44" t="s">
        <v>45</v>
      </c>
      <c r="I11" s="44" t="s">
        <v>1516</v>
      </c>
      <c r="J11" s="44">
        <v>2</v>
      </c>
      <c r="K11" s="44">
        <v>1</v>
      </c>
      <c r="L11" s="44">
        <v>1.5</v>
      </c>
      <c r="M11" s="44">
        <v>2</v>
      </c>
      <c r="N11" s="44">
        <v>2</v>
      </c>
      <c r="O11" s="44">
        <v>1.5</v>
      </c>
      <c r="P11" s="44">
        <v>3</v>
      </c>
      <c r="Q11" s="44">
        <v>2</v>
      </c>
      <c r="R11" s="44">
        <v>2</v>
      </c>
      <c r="S11" s="44">
        <v>2</v>
      </c>
      <c r="T11" s="44">
        <v>2</v>
      </c>
      <c r="U11" s="44">
        <v>1.5</v>
      </c>
      <c r="V11" s="44">
        <v>1</v>
      </c>
      <c r="W11" s="44">
        <v>1.5</v>
      </c>
      <c r="X11" s="44">
        <v>2</v>
      </c>
      <c r="Y11" s="44" t="s">
        <v>43</v>
      </c>
      <c r="Z11" s="44" t="s">
        <v>43</v>
      </c>
      <c r="AA11" s="382"/>
    </row>
    <row r="12" spans="1:39" s="383" customFormat="1" x14ac:dyDescent="0.2">
      <c r="A12" s="371">
        <f>'All data'!A12</f>
        <v>15</v>
      </c>
      <c r="B12" s="44">
        <v>2</v>
      </c>
      <c r="C12" s="44">
        <v>3</v>
      </c>
      <c r="D12" s="44">
        <v>0</v>
      </c>
      <c r="E12" s="44">
        <v>0</v>
      </c>
      <c r="F12" s="44">
        <v>2</v>
      </c>
      <c r="G12" s="44" t="s">
        <v>1349</v>
      </c>
      <c r="H12" s="44" t="s">
        <v>45</v>
      </c>
      <c r="I12" s="44" t="s">
        <v>1516</v>
      </c>
      <c r="J12" s="44">
        <v>2</v>
      </c>
      <c r="K12" s="44">
        <v>1</v>
      </c>
      <c r="L12" s="44">
        <v>2</v>
      </c>
      <c r="M12" s="44">
        <v>2</v>
      </c>
      <c r="N12" s="44">
        <v>2</v>
      </c>
      <c r="O12" s="44">
        <v>2</v>
      </c>
      <c r="P12" s="44">
        <v>3</v>
      </c>
      <c r="Q12" s="44">
        <v>2</v>
      </c>
      <c r="R12" s="44">
        <v>2</v>
      </c>
      <c r="S12" s="44">
        <v>2</v>
      </c>
      <c r="T12" s="44">
        <v>2</v>
      </c>
      <c r="U12" s="44">
        <v>2</v>
      </c>
      <c r="V12" s="44">
        <v>1</v>
      </c>
      <c r="W12" s="44">
        <v>2</v>
      </c>
      <c r="X12" s="44">
        <v>2</v>
      </c>
      <c r="Y12" s="44" t="s">
        <v>43</v>
      </c>
      <c r="Z12" s="44" t="s">
        <v>43</v>
      </c>
      <c r="AA12" s="382"/>
      <c r="AM12" s="370"/>
    </row>
    <row r="13" spans="1:39" x14ac:dyDescent="0.2">
      <c r="A13" s="371">
        <f>'All data'!A13</f>
        <v>16</v>
      </c>
      <c r="B13" s="44">
        <v>2</v>
      </c>
      <c r="C13" s="44">
        <v>3</v>
      </c>
      <c r="D13" s="44">
        <v>0</v>
      </c>
      <c r="E13" s="44">
        <v>0</v>
      </c>
      <c r="F13" s="44">
        <v>1</v>
      </c>
      <c r="G13" s="44">
        <v>3</v>
      </c>
      <c r="H13" s="44" t="s">
        <v>45</v>
      </c>
      <c r="I13" s="44" t="s">
        <v>1516</v>
      </c>
      <c r="J13" s="44">
        <v>1</v>
      </c>
      <c r="K13" s="44">
        <v>1</v>
      </c>
      <c r="L13" s="44">
        <v>2</v>
      </c>
      <c r="M13" s="44">
        <v>2</v>
      </c>
      <c r="N13" s="44">
        <v>2</v>
      </c>
      <c r="O13" s="44">
        <v>2</v>
      </c>
      <c r="P13" s="44">
        <v>3</v>
      </c>
      <c r="Q13" s="44">
        <v>1</v>
      </c>
      <c r="R13" s="44">
        <v>2</v>
      </c>
      <c r="S13" s="44">
        <v>1</v>
      </c>
      <c r="T13" s="44">
        <v>2</v>
      </c>
      <c r="U13" s="44">
        <v>2</v>
      </c>
      <c r="V13" s="44">
        <v>0</v>
      </c>
      <c r="W13" s="44">
        <v>2</v>
      </c>
      <c r="X13" s="44">
        <v>2</v>
      </c>
      <c r="Y13" s="44" t="s">
        <v>43</v>
      </c>
      <c r="Z13" s="44" t="s">
        <v>43</v>
      </c>
      <c r="AA13" s="384"/>
      <c r="AB13" s="379"/>
      <c r="AC13" s="379"/>
      <c r="AD13" s="379"/>
      <c r="AE13" s="379"/>
      <c r="AF13" s="379"/>
      <c r="AG13" s="379"/>
      <c r="AH13" s="379"/>
      <c r="AI13" s="379"/>
      <c r="AJ13" s="379"/>
      <c r="AK13" s="379"/>
      <c r="AL13" s="379"/>
    </row>
    <row r="14" spans="1:39" x14ac:dyDescent="0.2">
      <c r="A14" s="371">
        <f>'All data'!A14</f>
        <v>22</v>
      </c>
      <c r="B14" s="44">
        <v>1</v>
      </c>
      <c r="C14" s="44">
        <v>2</v>
      </c>
      <c r="D14" s="44">
        <v>0</v>
      </c>
      <c r="E14" s="44">
        <v>0</v>
      </c>
      <c r="F14" s="44">
        <v>2</v>
      </c>
      <c r="G14" s="44">
        <v>3</v>
      </c>
      <c r="H14" s="44" t="s">
        <v>45</v>
      </c>
      <c r="I14" s="44" t="s">
        <v>1516</v>
      </c>
      <c r="J14" s="44">
        <v>2</v>
      </c>
      <c r="K14" s="44">
        <v>1</v>
      </c>
      <c r="L14" s="44">
        <v>2</v>
      </c>
      <c r="M14" s="44">
        <v>2</v>
      </c>
      <c r="N14" s="44">
        <v>2</v>
      </c>
      <c r="O14" s="44">
        <v>2</v>
      </c>
      <c r="P14" s="44">
        <v>2</v>
      </c>
      <c r="Q14" s="44" t="s">
        <v>1349</v>
      </c>
      <c r="R14" s="44">
        <v>2</v>
      </c>
      <c r="S14" s="44">
        <v>1</v>
      </c>
      <c r="T14" s="44">
        <v>1</v>
      </c>
      <c r="U14" s="44">
        <v>2</v>
      </c>
      <c r="V14" s="44">
        <v>1</v>
      </c>
      <c r="W14" s="44">
        <v>1</v>
      </c>
      <c r="X14" s="44">
        <v>1</v>
      </c>
      <c r="Y14" s="44" t="s">
        <v>1350</v>
      </c>
      <c r="Z14" s="44" t="s">
        <v>1186</v>
      </c>
      <c r="AA14" s="384"/>
      <c r="AB14" s="379"/>
      <c r="AC14" s="379"/>
      <c r="AD14" s="379"/>
      <c r="AE14" s="379"/>
      <c r="AF14" s="379"/>
      <c r="AG14" s="379"/>
      <c r="AH14" s="379"/>
      <c r="AI14" s="379"/>
      <c r="AJ14" s="379"/>
      <c r="AK14" s="379"/>
      <c r="AL14" s="379"/>
    </row>
    <row r="15" spans="1:39" x14ac:dyDescent="0.2">
      <c r="A15" s="371">
        <f>'All data'!A15</f>
        <v>26</v>
      </c>
      <c r="B15" s="44">
        <v>2.5</v>
      </c>
      <c r="C15" s="44">
        <v>3</v>
      </c>
      <c r="D15" s="44">
        <v>0</v>
      </c>
      <c r="E15" s="44">
        <v>0</v>
      </c>
      <c r="F15" s="44">
        <v>2.5</v>
      </c>
      <c r="G15" s="44" t="s">
        <v>1349</v>
      </c>
      <c r="H15" s="44" t="s">
        <v>45</v>
      </c>
      <c r="I15" s="44" t="s">
        <v>1516</v>
      </c>
      <c r="J15" s="44">
        <v>2</v>
      </c>
      <c r="K15" s="44">
        <v>1</v>
      </c>
      <c r="L15" s="44">
        <v>2</v>
      </c>
      <c r="M15" s="44">
        <v>2.5</v>
      </c>
      <c r="N15" s="44">
        <v>2.5</v>
      </c>
      <c r="O15" s="44">
        <v>2.5</v>
      </c>
      <c r="P15" s="44">
        <v>3</v>
      </c>
      <c r="Q15" s="44">
        <v>2</v>
      </c>
      <c r="R15" s="44">
        <v>2</v>
      </c>
      <c r="S15" s="44">
        <v>2</v>
      </c>
      <c r="T15" s="44">
        <v>2</v>
      </c>
      <c r="U15" s="44">
        <v>2.5</v>
      </c>
      <c r="V15" s="44">
        <v>0</v>
      </c>
      <c r="W15" s="44">
        <v>1</v>
      </c>
      <c r="X15" s="44">
        <v>2</v>
      </c>
      <c r="Y15" s="44" t="s">
        <v>43</v>
      </c>
      <c r="Z15" s="44" t="s">
        <v>43</v>
      </c>
      <c r="AA15" s="384"/>
      <c r="AB15" s="379"/>
      <c r="AC15" s="379"/>
      <c r="AD15" s="379"/>
      <c r="AE15" s="379"/>
      <c r="AF15" s="379"/>
      <c r="AG15" s="379"/>
      <c r="AH15" s="379"/>
      <c r="AI15" s="379"/>
      <c r="AJ15" s="379"/>
      <c r="AK15" s="379"/>
      <c r="AL15" s="379"/>
    </row>
    <row r="16" spans="1:39" x14ac:dyDescent="0.2">
      <c r="A16" s="371">
        <f>'All data'!A16</f>
        <v>28</v>
      </c>
      <c r="B16" s="44">
        <v>2</v>
      </c>
      <c r="C16" s="44">
        <v>2</v>
      </c>
      <c r="D16" s="44">
        <v>2</v>
      </c>
      <c r="E16" s="44">
        <v>2</v>
      </c>
      <c r="F16" s="44">
        <v>2</v>
      </c>
      <c r="G16" s="44">
        <v>2</v>
      </c>
      <c r="H16" s="44" t="s">
        <v>45</v>
      </c>
      <c r="I16" s="44" t="s">
        <v>1516</v>
      </c>
      <c r="J16" s="44">
        <v>2</v>
      </c>
      <c r="K16" s="44">
        <v>1</v>
      </c>
      <c r="L16" s="44">
        <v>2</v>
      </c>
      <c r="M16" s="44">
        <v>2</v>
      </c>
      <c r="N16" s="44">
        <v>2</v>
      </c>
      <c r="O16" s="44">
        <v>2</v>
      </c>
      <c r="P16" s="44">
        <v>2</v>
      </c>
      <c r="Q16" s="44">
        <v>2</v>
      </c>
      <c r="R16" s="44" t="s">
        <v>1349</v>
      </c>
      <c r="S16" s="44">
        <v>3</v>
      </c>
      <c r="T16" s="44">
        <v>2</v>
      </c>
      <c r="U16" s="44">
        <v>2</v>
      </c>
      <c r="V16" s="44">
        <v>1</v>
      </c>
      <c r="W16" s="44">
        <v>1</v>
      </c>
      <c r="X16" s="44">
        <v>1</v>
      </c>
      <c r="Y16" s="44" t="s">
        <v>45</v>
      </c>
      <c r="Z16" s="44" t="s">
        <v>43</v>
      </c>
      <c r="AA16" s="384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</row>
    <row r="17" spans="1:39" x14ac:dyDescent="0.2">
      <c r="A17" s="371">
        <f>'All data'!A17</f>
        <v>34</v>
      </c>
      <c r="B17" s="44">
        <v>2</v>
      </c>
      <c r="C17" s="44" t="s">
        <v>1349</v>
      </c>
      <c r="D17" s="44">
        <v>0</v>
      </c>
      <c r="E17" s="44">
        <v>0</v>
      </c>
      <c r="F17" s="44">
        <v>2</v>
      </c>
      <c r="G17" s="44" t="s">
        <v>1349</v>
      </c>
      <c r="H17" s="44" t="s">
        <v>45</v>
      </c>
      <c r="I17" s="44" t="s">
        <v>1516</v>
      </c>
      <c r="J17" s="44">
        <v>2</v>
      </c>
      <c r="K17" s="44">
        <v>1</v>
      </c>
      <c r="L17" s="44">
        <v>2</v>
      </c>
      <c r="M17" s="44">
        <v>2</v>
      </c>
      <c r="N17" s="44">
        <v>2</v>
      </c>
      <c r="O17" s="44">
        <v>2</v>
      </c>
      <c r="P17" s="44">
        <v>3</v>
      </c>
      <c r="Q17" s="44">
        <v>2</v>
      </c>
      <c r="R17" s="44">
        <v>2</v>
      </c>
      <c r="S17" s="44">
        <v>2</v>
      </c>
      <c r="T17" s="44">
        <v>2</v>
      </c>
      <c r="U17" s="44">
        <v>2</v>
      </c>
      <c r="V17" s="44">
        <v>1</v>
      </c>
      <c r="W17" s="44">
        <v>2</v>
      </c>
      <c r="X17" s="44">
        <v>2</v>
      </c>
      <c r="Y17" s="44" t="s">
        <v>43</v>
      </c>
      <c r="Z17" s="44" t="s">
        <v>43</v>
      </c>
      <c r="AA17" s="384"/>
      <c r="AB17" s="379"/>
      <c r="AC17" s="379"/>
      <c r="AD17" s="379"/>
      <c r="AE17" s="379"/>
      <c r="AF17" s="379"/>
      <c r="AG17" s="379"/>
      <c r="AH17" s="379"/>
      <c r="AI17" s="379"/>
      <c r="AJ17" s="379"/>
      <c r="AK17" s="379"/>
      <c r="AL17" s="379"/>
    </row>
    <row r="18" spans="1:39" s="383" customFormat="1" x14ac:dyDescent="0.2">
      <c r="A18" s="371">
        <f>'All data'!A18</f>
        <v>36</v>
      </c>
      <c r="B18" s="44">
        <v>3</v>
      </c>
      <c r="C18" s="44">
        <v>3</v>
      </c>
      <c r="D18" s="44">
        <v>2</v>
      </c>
      <c r="E18" s="44">
        <v>2</v>
      </c>
      <c r="F18" s="44">
        <v>2</v>
      </c>
      <c r="G18" s="44">
        <v>3</v>
      </c>
      <c r="H18" s="44" t="s">
        <v>45</v>
      </c>
      <c r="I18" s="44" t="s">
        <v>1516</v>
      </c>
      <c r="J18" s="44">
        <v>3</v>
      </c>
      <c r="K18" s="44">
        <v>1</v>
      </c>
      <c r="L18" s="44">
        <v>1</v>
      </c>
      <c r="M18" s="44">
        <v>3</v>
      </c>
      <c r="N18" s="44">
        <v>3</v>
      </c>
      <c r="O18" s="44">
        <v>2</v>
      </c>
      <c r="P18" s="44">
        <v>2</v>
      </c>
      <c r="Q18" s="44">
        <v>1</v>
      </c>
      <c r="R18" s="44">
        <v>2</v>
      </c>
      <c r="S18" s="44">
        <v>2</v>
      </c>
      <c r="T18" s="44">
        <v>2</v>
      </c>
      <c r="U18" s="44">
        <v>2</v>
      </c>
      <c r="V18" s="44">
        <v>0</v>
      </c>
      <c r="W18" s="44">
        <v>2</v>
      </c>
      <c r="X18" s="44">
        <v>2</v>
      </c>
      <c r="Y18" s="44" t="s">
        <v>1350</v>
      </c>
      <c r="Z18" s="44" t="s">
        <v>1352</v>
      </c>
      <c r="AA18" s="382"/>
      <c r="AM18" s="370"/>
    </row>
    <row r="19" spans="1:39" x14ac:dyDescent="0.2">
      <c r="A19" s="371">
        <f>'All data'!A19</f>
        <v>38</v>
      </c>
      <c r="B19" s="372">
        <v>2</v>
      </c>
      <c r="C19" s="372">
        <v>3</v>
      </c>
      <c r="D19" s="372">
        <v>0</v>
      </c>
      <c r="E19" s="372">
        <v>0</v>
      </c>
      <c r="F19" s="372">
        <v>1.5</v>
      </c>
      <c r="G19" s="44" t="s">
        <v>1349</v>
      </c>
      <c r="H19" s="44" t="s">
        <v>45</v>
      </c>
      <c r="I19" s="44" t="s">
        <v>1516</v>
      </c>
      <c r="J19" s="372">
        <v>1</v>
      </c>
      <c r="K19" s="372">
        <v>1</v>
      </c>
      <c r="L19" s="372">
        <v>1.5</v>
      </c>
      <c r="M19" s="372">
        <v>2</v>
      </c>
      <c r="N19" s="372">
        <v>2</v>
      </c>
      <c r="O19" s="372">
        <v>1.5</v>
      </c>
      <c r="P19" s="372">
        <v>3</v>
      </c>
      <c r="Q19" s="372">
        <v>1</v>
      </c>
      <c r="R19" s="372">
        <v>2</v>
      </c>
      <c r="S19" s="372">
        <v>1.5</v>
      </c>
      <c r="T19" s="372">
        <v>1.5</v>
      </c>
      <c r="U19" s="372">
        <v>1.5</v>
      </c>
      <c r="V19" s="374">
        <v>1</v>
      </c>
      <c r="W19" s="372">
        <v>1</v>
      </c>
      <c r="X19" s="372">
        <v>1</v>
      </c>
      <c r="Y19" s="44" t="s">
        <v>1353</v>
      </c>
      <c r="Z19" s="44" t="s">
        <v>43</v>
      </c>
      <c r="AA19" s="384"/>
      <c r="AB19" s="379"/>
      <c r="AC19" s="379"/>
      <c r="AD19" s="379"/>
      <c r="AE19" s="379"/>
      <c r="AF19" s="379"/>
      <c r="AG19" s="379"/>
      <c r="AH19" s="379"/>
      <c r="AI19" s="379"/>
      <c r="AJ19" s="379"/>
      <c r="AK19" s="379"/>
      <c r="AL19" s="379"/>
    </row>
    <row r="20" spans="1:39" x14ac:dyDescent="0.2">
      <c r="A20" s="371">
        <f>'All data'!A20</f>
        <v>39</v>
      </c>
      <c r="B20" s="44">
        <v>2</v>
      </c>
      <c r="C20" s="44">
        <v>3</v>
      </c>
      <c r="D20" s="44">
        <v>0</v>
      </c>
      <c r="E20" s="44">
        <v>0</v>
      </c>
      <c r="F20" s="44">
        <v>1.5</v>
      </c>
      <c r="G20" s="44" t="s">
        <v>1349</v>
      </c>
      <c r="H20" s="44" t="s">
        <v>43</v>
      </c>
      <c r="I20" s="44" t="s">
        <v>1516</v>
      </c>
      <c r="J20" s="44">
        <v>2</v>
      </c>
      <c r="K20" s="44">
        <v>1</v>
      </c>
      <c r="L20" s="44">
        <v>1.5</v>
      </c>
      <c r="M20" s="44">
        <v>2</v>
      </c>
      <c r="N20" s="44">
        <v>2</v>
      </c>
      <c r="O20" s="44" t="s">
        <v>1349</v>
      </c>
      <c r="P20" s="44">
        <v>3</v>
      </c>
      <c r="Q20" s="44">
        <v>2</v>
      </c>
      <c r="R20" s="44">
        <v>2</v>
      </c>
      <c r="S20" s="44">
        <v>2</v>
      </c>
      <c r="T20" s="44">
        <v>1.5</v>
      </c>
      <c r="U20" s="44" t="s">
        <v>1349</v>
      </c>
      <c r="V20" s="44">
        <v>1</v>
      </c>
      <c r="W20" s="44">
        <v>2</v>
      </c>
      <c r="X20" s="44">
        <v>2</v>
      </c>
      <c r="Y20" s="44" t="s">
        <v>1186</v>
      </c>
      <c r="Z20" s="44" t="s">
        <v>1186</v>
      </c>
      <c r="AA20" s="384"/>
      <c r="AB20" s="379"/>
      <c r="AC20" s="379"/>
      <c r="AD20" s="379"/>
      <c r="AE20" s="379"/>
      <c r="AF20" s="379"/>
      <c r="AG20" s="379"/>
      <c r="AH20" s="379"/>
      <c r="AI20" s="379"/>
      <c r="AJ20" s="379"/>
      <c r="AK20" s="379"/>
      <c r="AL20" s="379"/>
    </row>
    <row r="21" spans="1:39" s="383" customFormat="1" x14ac:dyDescent="0.2">
      <c r="A21" s="371">
        <f>'All data'!A21</f>
        <v>40</v>
      </c>
      <c r="B21" s="372">
        <v>2</v>
      </c>
      <c r="C21" s="372">
        <v>3</v>
      </c>
      <c r="D21" s="372">
        <v>0</v>
      </c>
      <c r="E21" s="372">
        <v>0</v>
      </c>
      <c r="F21" s="372">
        <v>2</v>
      </c>
      <c r="G21" s="44" t="s">
        <v>1349</v>
      </c>
      <c r="H21" s="44" t="s">
        <v>45</v>
      </c>
      <c r="I21" s="44" t="s">
        <v>1354</v>
      </c>
      <c r="J21" s="372">
        <v>2</v>
      </c>
      <c r="K21" s="372">
        <v>1</v>
      </c>
      <c r="L21" s="372">
        <v>2</v>
      </c>
      <c r="M21" s="372">
        <v>2</v>
      </c>
      <c r="N21" s="372">
        <v>2</v>
      </c>
      <c r="O21" s="372">
        <v>2</v>
      </c>
      <c r="P21" s="372">
        <v>3</v>
      </c>
      <c r="Q21" s="372">
        <v>2</v>
      </c>
      <c r="R21" s="372">
        <v>2</v>
      </c>
      <c r="S21" s="372">
        <v>2</v>
      </c>
      <c r="T21" s="372">
        <v>2</v>
      </c>
      <c r="U21" s="372">
        <v>2</v>
      </c>
      <c r="V21" s="374">
        <v>1</v>
      </c>
      <c r="W21" s="372">
        <v>2</v>
      </c>
      <c r="X21" s="372">
        <v>2</v>
      </c>
      <c r="Y21" s="44" t="s">
        <v>43</v>
      </c>
      <c r="Z21" s="44" t="s">
        <v>43</v>
      </c>
      <c r="AA21" s="382"/>
      <c r="AM21" s="370"/>
    </row>
    <row r="22" spans="1:39" s="383" customFormat="1" x14ac:dyDescent="0.2">
      <c r="A22" s="371">
        <f>'All data'!A22</f>
        <v>43</v>
      </c>
      <c r="B22" s="44">
        <v>2</v>
      </c>
      <c r="C22" s="44">
        <v>3</v>
      </c>
      <c r="D22" s="44">
        <v>0</v>
      </c>
      <c r="E22" s="44">
        <v>0</v>
      </c>
      <c r="F22" s="44">
        <v>0</v>
      </c>
      <c r="G22" s="44">
        <v>3</v>
      </c>
      <c r="H22" s="44" t="s">
        <v>45</v>
      </c>
      <c r="I22" s="44" t="s">
        <v>1516</v>
      </c>
      <c r="J22" s="44">
        <v>3</v>
      </c>
      <c r="K22" s="44">
        <v>2</v>
      </c>
      <c r="L22" s="44">
        <v>2</v>
      </c>
      <c r="M22" s="44">
        <v>2</v>
      </c>
      <c r="N22" s="44">
        <v>2</v>
      </c>
      <c r="O22" s="44">
        <v>2</v>
      </c>
      <c r="P22" s="44">
        <v>3</v>
      </c>
      <c r="Q22" s="44">
        <v>3</v>
      </c>
      <c r="R22" s="44">
        <v>3</v>
      </c>
      <c r="S22" s="44">
        <v>2</v>
      </c>
      <c r="T22" s="44">
        <v>2</v>
      </c>
      <c r="U22" s="44">
        <v>2</v>
      </c>
      <c r="V22" s="44">
        <v>2</v>
      </c>
      <c r="W22" s="44">
        <v>2</v>
      </c>
      <c r="X22" s="44">
        <v>2</v>
      </c>
      <c r="Y22" s="44" t="s">
        <v>43</v>
      </c>
      <c r="Z22" s="44" t="s">
        <v>45</v>
      </c>
      <c r="AA22" s="382"/>
    </row>
    <row r="23" spans="1:39" x14ac:dyDescent="0.2">
      <c r="A23" s="371">
        <f>'All data'!A23</f>
        <v>44</v>
      </c>
      <c r="B23" s="44">
        <v>1.5</v>
      </c>
      <c r="C23" s="44">
        <v>4</v>
      </c>
      <c r="D23" s="44">
        <v>0</v>
      </c>
      <c r="E23" s="44">
        <v>0</v>
      </c>
      <c r="F23" s="44">
        <v>1</v>
      </c>
      <c r="G23" s="44">
        <v>4</v>
      </c>
      <c r="H23" s="44" t="s">
        <v>45</v>
      </c>
      <c r="I23" s="44" t="s">
        <v>1516</v>
      </c>
      <c r="J23" s="44">
        <v>1.5</v>
      </c>
      <c r="K23" s="44">
        <v>1.5</v>
      </c>
      <c r="L23" s="44">
        <v>1</v>
      </c>
      <c r="M23" s="44">
        <v>1.5</v>
      </c>
      <c r="N23" s="44">
        <v>1.5</v>
      </c>
      <c r="O23" s="44">
        <v>1</v>
      </c>
      <c r="P23" s="44">
        <v>4</v>
      </c>
      <c r="Q23" s="44">
        <v>1.5</v>
      </c>
      <c r="R23" s="44">
        <v>1.5</v>
      </c>
      <c r="S23" s="44">
        <v>2</v>
      </c>
      <c r="T23" s="44">
        <v>1</v>
      </c>
      <c r="U23" s="44">
        <v>1</v>
      </c>
      <c r="V23" s="44">
        <v>1.5</v>
      </c>
      <c r="W23" s="44">
        <v>1.5</v>
      </c>
      <c r="X23" s="44">
        <v>2</v>
      </c>
      <c r="Y23" s="44" t="s">
        <v>1186</v>
      </c>
      <c r="Z23" s="44" t="s">
        <v>1355</v>
      </c>
      <c r="AA23" s="384"/>
      <c r="AB23" s="379"/>
      <c r="AC23" s="379"/>
      <c r="AD23" s="379"/>
      <c r="AE23" s="379"/>
      <c r="AF23" s="379"/>
      <c r="AG23" s="379"/>
      <c r="AH23" s="379"/>
      <c r="AI23" s="379"/>
      <c r="AJ23" s="379"/>
      <c r="AK23" s="379"/>
      <c r="AL23" s="379"/>
    </row>
    <row r="24" spans="1:39" s="383" customFormat="1" x14ac:dyDescent="0.2">
      <c r="A24" s="371">
        <f>'All data'!A24</f>
        <v>46</v>
      </c>
      <c r="B24" s="44">
        <v>2</v>
      </c>
      <c r="C24" s="44">
        <v>3</v>
      </c>
      <c r="D24" s="44">
        <v>0</v>
      </c>
      <c r="E24" s="44">
        <v>0</v>
      </c>
      <c r="F24" s="44">
        <v>1.5</v>
      </c>
      <c r="G24" s="44" t="s">
        <v>1349</v>
      </c>
      <c r="H24" s="44" t="s">
        <v>45</v>
      </c>
      <c r="I24" s="44" t="s">
        <v>1356</v>
      </c>
      <c r="J24" s="44">
        <v>1.5</v>
      </c>
      <c r="K24" s="44">
        <v>1</v>
      </c>
      <c r="L24" s="44">
        <v>2.5</v>
      </c>
      <c r="M24" s="44">
        <v>1</v>
      </c>
      <c r="N24" s="44" t="s">
        <v>1349</v>
      </c>
      <c r="O24" s="44">
        <v>1.5</v>
      </c>
      <c r="P24" s="44">
        <v>3</v>
      </c>
      <c r="Q24" s="44">
        <v>2</v>
      </c>
      <c r="R24" s="44">
        <v>1.5</v>
      </c>
      <c r="S24" s="44">
        <v>2.5</v>
      </c>
      <c r="T24" s="44">
        <v>2</v>
      </c>
      <c r="U24" s="44">
        <v>1.5</v>
      </c>
      <c r="V24" s="44">
        <v>1</v>
      </c>
      <c r="W24" s="44">
        <v>1.5</v>
      </c>
      <c r="X24" s="44">
        <v>2.5</v>
      </c>
      <c r="Y24" s="44" t="s">
        <v>43</v>
      </c>
      <c r="Z24" s="44" t="s">
        <v>43</v>
      </c>
      <c r="AA24" s="382"/>
      <c r="AM24" s="370"/>
    </row>
    <row r="25" spans="1:39" x14ac:dyDescent="0.2">
      <c r="A25" s="371">
        <f>'All data'!A25</f>
        <v>56</v>
      </c>
      <c r="B25" s="372">
        <v>2</v>
      </c>
      <c r="C25" s="372">
        <v>3</v>
      </c>
      <c r="D25" s="372">
        <v>0</v>
      </c>
      <c r="E25" s="372">
        <v>0</v>
      </c>
      <c r="F25" s="372">
        <v>0</v>
      </c>
      <c r="G25" s="44">
        <v>3</v>
      </c>
      <c r="H25" s="44" t="s">
        <v>45</v>
      </c>
      <c r="I25" s="44" t="s">
        <v>1516</v>
      </c>
      <c r="J25" s="372">
        <v>2</v>
      </c>
      <c r="K25" s="372">
        <v>1</v>
      </c>
      <c r="L25" s="372">
        <v>2</v>
      </c>
      <c r="M25" s="372">
        <v>2</v>
      </c>
      <c r="N25" s="372">
        <v>2</v>
      </c>
      <c r="O25" s="372">
        <v>2</v>
      </c>
      <c r="P25" s="372">
        <v>3</v>
      </c>
      <c r="Q25" s="372">
        <v>2</v>
      </c>
      <c r="R25" s="372">
        <v>2</v>
      </c>
      <c r="S25" s="372">
        <v>3</v>
      </c>
      <c r="T25" s="372">
        <v>2</v>
      </c>
      <c r="U25" s="372">
        <v>2</v>
      </c>
      <c r="V25" s="374">
        <v>0</v>
      </c>
      <c r="W25" s="372">
        <v>2</v>
      </c>
      <c r="X25" s="372">
        <v>3</v>
      </c>
      <c r="Y25" s="44" t="s">
        <v>43</v>
      </c>
      <c r="Z25" s="44" t="s">
        <v>43</v>
      </c>
      <c r="AA25" s="384"/>
      <c r="AB25" s="379"/>
      <c r="AC25" s="379"/>
      <c r="AD25" s="379"/>
      <c r="AE25" s="379"/>
      <c r="AF25" s="379"/>
      <c r="AG25" s="379"/>
      <c r="AH25" s="379"/>
      <c r="AI25" s="379"/>
      <c r="AJ25" s="379"/>
      <c r="AK25" s="379"/>
      <c r="AL25" s="379"/>
    </row>
    <row r="26" spans="1:39" s="383" customFormat="1" x14ac:dyDescent="0.2">
      <c r="A26" s="371">
        <f>'All data'!A26</f>
        <v>59</v>
      </c>
      <c r="B26" s="44">
        <v>1.5</v>
      </c>
      <c r="C26" s="44">
        <v>3</v>
      </c>
      <c r="D26" s="44">
        <v>0</v>
      </c>
      <c r="E26" s="44">
        <v>0</v>
      </c>
      <c r="F26" s="44">
        <v>2</v>
      </c>
      <c r="G26" s="44" t="s">
        <v>1349</v>
      </c>
      <c r="H26" s="44" t="s">
        <v>43</v>
      </c>
      <c r="I26" s="44" t="s">
        <v>1516</v>
      </c>
      <c r="J26" s="44">
        <v>1.5</v>
      </c>
      <c r="K26" s="44">
        <v>1.5</v>
      </c>
      <c r="L26" s="44">
        <v>1.5</v>
      </c>
      <c r="M26" s="44">
        <v>1.5</v>
      </c>
      <c r="N26" s="44">
        <v>1.5</v>
      </c>
      <c r="O26" s="44">
        <v>2</v>
      </c>
      <c r="P26" s="44">
        <v>3</v>
      </c>
      <c r="Q26" s="44">
        <v>1.5</v>
      </c>
      <c r="R26" s="44">
        <v>1.5</v>
      </c>
      <c r="S26" s="44">
        <v>1.5</v>
      </c>
      <c r="T26" s="44">
        <v>1.5</v>
      </c>
      <c r="U26" s="44">
        <v>2</v>
      </c>
      <c r="V26" s="44">
        <v>0</v>
      </c>
      <c r="W26" s="44">
        <v>1</v>
      </c>
      <c r="X26" s="44">
        <v>0</v>
      </c>
      <c r="Y26" s="44" t="s">
        <v>1186</v>
      </c>
      <c r="Z26" s="44" t="s">
        <v>1355</v>
      </c>
      <c r="AA26" s="382"/>
    </row>
    <row r="27" spans="1:39" x14ac:dyDescent="0.2">
      <c r="A27" s="371">
        <f>'All data'!A27</f>
        <v>61</v>
      </c>
      <c r="B27" s="372">
        <v>1.5</v>
      </c>
      <c r="C27" s="372">
        <v>2</v>
      </c>
      <c r="D27" s="372">
        <v>0</v>
      </c>
      <c r="E27" s="372">
        <v>0</v>
      </c>
      <c r="F27" s="372">
        <v>1.5</v>
      </c>
      <c r="G27" s="44">
        <v>2</v>
      </c>
      <c r="H27" s="44" t="s">
        <v>45</v>
      </c>
      <c r="I27" s="44" t="s">
        <v>1516</v>
      </c>
      <c r="J27" s="372">
        <v>1.5</v>
      </c>
      <c r="K27" s="372">
        <v>1</v>
      </c>
      <c r="L27" s="372">
        <v>1.5</v>
      </c>
      <c r="M27" s="372">
        <v>1.5</v>
      </c>
      <c r="N27" s="372">
        <v>1.5</v>
      </c>
      <c r="O27" s="372">
        <v>2.5</v>
      </c>
      <c r="P27" s="372">
        <v>2</v>
      </c>
      <c r="Q27" s="372">
        <v>1.5</v>
      </c>
      <c r="R27" s="372">
        <v>2</v>
      </c>
      <c r="S27" s="372">
        <v>2</v>
      </c>
      <c r="T27" s="372">
        <v>1.5</v>
      </c>
      <c r="U27" s="372">
        <v>2.5</v>
      </c>
      <c r="V27" s="374">
        <v>1</v>
      </c>
      <c r="W27" s="372">
        <v>1.5</v>
      </c>
      <c r="X27" s="372">
        <v>2</v>
      </c>
      <c r="Y27" s="44" t="s">
        <v>45</v>
      </c>
      <c r="Z27" s="44" t="s">
        <v>43</v>
      </c>
      <c r="AA27" s="384"/>
      <c r="AB27" s="379"/>
      <c r="AC27" s="379"/>
      <c r="AD27" s="379"/>
      <c r="AE27" s="379"/>
      <c r="AF27" s="379"/>
      <c r="AG27" s="379"/>
      <c r="AH27" s="379"/>
      <c r="AI27" s="379"/>
      <c r="AJ27" s="379"/>
      <c r="AK27" s="379"/>
      <c r="AL27" s="379"/>
    </row>
    <row r="28" spans="1:39" x14ac:dyDescent="0.2">
      <c r="A28" s="371">
        <f>'All data'!A28</f>
        <v>63</v>
      </c>
      <c r="B28" s="44" t="s">
        <v>1349</v>
      </c>
      <c r="C28" s="44">
        <v>3</v>
      </c>
      <c r="D28" s="44">
        <v>3</v>
      </c>
      <c r="E28" s="44">
        <v>3</v>
      </c>
      <c r="F28" s="44">
        <v>2</v>
      </c>
      <c r="G28" s="44">
        <v>3</v>
      </c>
      <c r="H28" s="44" t="s">
        <v>45</v>
      </c>
      <c r="I28" s="44" t="s">
        <v>1516</v>
      </c>
      <c r="J28" s="44">
        <v>2</v>
      </c>
      <c r="K28" s="44">
        <v>1</v>
      </c>
      <c r="L28" s="44">
        <v>2</v>
      </c>
      <c r="M28" s="44">
        <v>2</v>
      </c>
      <c r="N28" s="44">
        <v>2</v>
      </c>
      <c r="O28" s="44">
        <v>2</v>
      </c>
      <c r="P28" s="44">
        <v>3</v>
      </c>
      <c r="Q28" s="44">
        <v>2</v>
      </c>
      <c r="R28" s="44">
        <v>2</v>
      </c>
      <c r="S28" s="44">
        <v>2</v>
      </c>
      <c r="T28" s="44">
        <v>2</v>
      </c>
      <c r="U28" s="44">
        <v>2</v>
      </c>
      <c r="V28" s="44">
        <v>1</v>
      </c>
      <c r="W28" s="44">
        <v>2</v>
      </c>
      <c r="X28" s="44">
        <v>2</v>
      </c>
      <c r="Y28" s="44" t="s">
        <v>43</v>
      </c>
      <c r="Z28" s="44" t="s">
        <v>43</v>
      </c>
      <c r="AA28" s="384"/>
      <c r="AB28" s="379"/>
      <c r="AC28" s="379"/>
      <c r="AD28" s="379"/>
      <c r="AE28" s="379"/>
      <c r="AF28" s="379"/>
      <c r="AG28" s="379"/>
      <c r="AH28" s="379"/>
      <c r="AI28" s="379"/>
      <c r="AJ28" s="379"/>
      <c r="AK28" s="379"/>
      <c r="AL28" s="379"/>
    </row>
    <row r="29" spans="1:39" s="383" customFormat="1" x14ac:dyDescent="0.2">
      <c r="A29" s="371">
        <f>'All data'!A29</f>
        <v>64</v>
      </c>
      <c r="B29" s="372">
        <v>2</v>
      </c>
      <c r="C29" s="372">
        <v>3</v>
      </c>
      <c r="D29" s="372">
        <v>0</v>
      </c>
      <c r="E29" s="372">
        <v>0</v>
      </c>
      <c r="F29" s="372">
        <v>2</v>
      </c>
      <c r="G29" s="44">
        <v>2</v>
      </c>
      <c r="H29" s="44" t="s">
        <v>45</v>
      </c>
      <c r="I29" s="44" t="s">
        <v>1516</v>
      </c>
      <c r="J29" s="372">
        <v>2</v>
      </c>
      <c r="K29" s="372">
        <v>2</v>
      </c>
      <c r="L29" s="372">
        <v>1</v>
      </c>
      <c r="M29" s="372">
        <v>2</v>
      </c>
      <c r="N29" s="372">
        <v>2</v>
      </c>
      <c r="O29" s="372">
        <v>2</v>
      </c>
      <c r="P29" s="372">
        <v>2</v>
      </c>
      <c r="Q29" s="372">
        <v>2</v>
      </c>
      <c r="R29" s="372">
        <v>2</v>
      </c>
      <c r="S29" s="372">
        <v>2</v>
      </c>
      <c r="T29" s="372">
        <v>3</v>
      </c>
      <c r="U29" s="372">
        <v>2</v>
      </c>
      <c r="V29" s="374">
        <v>2</v>
      </c>
      <c r="W29" s="372">
        <v>2</v>
      </c>
      <c r="X29" s="372">
        <v>2</v>
      </c>
      <c r="Y29" s="44" t="s">
        <v>1352</v>
      </c>
      <c r="Z29" s="44" t="s">
        <v>45</v>
      </c>
      <c r="AA29" s="382"/>
    </row>
    <row r="30" spans="1:39" x14ac:dyDescent="0.2">
      <c r="A30" s="371">
        <f>'All data'!A30</f>
        <v>66</v>
      </c>
      <c r="B30" s="372">
        <v>2</v>
      </c>
      <c r="C30" s="372">
        <v>3</v>
      </c>
      <c r="D30" s="372">
        <v>0</v>
      </c>
      <c r="E30" s="372">
        <v>0</v>
      </c>
      <c r="F30" s="372">
        <v>2</v>
      </c>
      <c r="G30" s="44" t="s">
        <v>1349</v>
      </c>
      <c r="H30" s="44" t="s">
        <v>45</v>
      </c>
      <c r="I30" s="44" t="s">
        <v>1516</v>
      </c>
      <c r="J30" s="372">
        <v>2</v>
      </c>
      <c r="K30" s="372">
        <v>1</v>
      </c>
      <c r="L30" s="372">
        <v>2</v>
      </c>
      <c r="M30" s="372">
        <v>2</v>
      </c>
      <c r="N30" s="372">
        <v>2</v>
      </c>
      <c r="O30" s="372">
        <v>2</v>
      </c>
      <c r="P30" s="372">
        <v>3</v>
      </c>
      <c r="Q30" s="372">
        <v>2</v>
      </c>
      <c r="R30" s="372">
        <v>2</v>
      </c>
      <c r="S30" s="372">
        <v>1</v>
      </c>
      <c r="T30" s="372">
        <v>2</v>
      </c>
      <c r="U30" s="372">
        <v>2</v>
      </c>
      <c r="V30" s="374">
        <v>1</v>
      </c>
      <c r="W30" s="372">
        <v>2</v>
      </c>
      <c r="X30" s="372">
        <v>1</v>
      </c>
      <c r="Y30" s="44" t="s">
        <v>43</v>
      </c>
      <c r="Z30" s="44" t="s">
        <v>43</v>
      </c>
      <c r="AA30" s="384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</row>
    <row r="31" spans="1:39" s="383" customFormat="1" x14ac:dyDescent="0.2">
      <c r="A31" s="371">
        <f>'All data'!A31</f>
        <v>67</v>
      </c>
      <c r="B31" s="44">
        <v>1</v>
      </c>
      <c r="C31" s="44">
        <v>2</v>
      </c>
      <c r="D31" s="44">
        <v>2</v>
      </c>
      <c r="E31" s="44">
        <v>2</v>
      </c>
      <c r="F31" s="44">
        <v>2</v>
      </c>
      <c r="G31" s="44">
        <v>2</v>
      </c>
      <c r="H31" s="44" t="s">
        <v>45</v>
      </c>
      <c r="I31" s="44" t="s">
        <v>1516</v>
      </c>
      <c r="J31" s="44">
        <v>2</v>
      </c>
      <c r="K31" s="44">
        <v>1</v>
      </c>
      <c r="L31" s="44">
        <v>1.5</v>
      </c>
      <c r="M31" s="44">
        <v>1</v>
      </c>
      <c r="N31" s="44">
        <v>1</v>
      </c>
      <c r="O31" s="44">
        <v>2</v>
      </c>
      <c r="P31" s="44">
        <v>2</v>
      </c>
      <c r="Q31" s="44">
        <v>3</v>
      </c>
      <c r="R31" s="44">
        <v>2</v>
      </c>
      <c r="S31" s="44">
        <v>2.5</v>
      </c>
      <c r="T31" s="44">
        <v>4</v>
      </c>
      <c r="U31" s="44">
        <v>2</v>
      </c>
      <c r="V31" s="44">
        <v>1</v>
      </c>
      <c r="W31" s="44">
        <v>1</v>
      </c>
      <c r="X31" s="44">
        <v>2.5</v>
      </c>
      <c r="Y31" s="44" t="s">
        <v>45</v>
      </c>
      <c r="Z31" s="44" t="s">
        <v>43</v>
      </c>
      <c r="AA31" s="382"/>
      <c r="AM31" s="370"/>
    </row>
    <row r="32" spans="1:39" x14ac:dyDescent="0.2">
      <c r="A32" s="371">
        <f>'All data'!A32</f>
        <v>69</v>
      </c>
      <c r="B32" s="372">
        <v>2</v>
      </c>
      <c r="C32" s="372">
        <v>3</v>
      </c>
      <c r="D32" s="372">
        <v>2</v>
      </c>
      <c r="E32" s="372">
        <v>2</v>
      </c>
      <c r="F32" s="372">
        <v>2</v>
      </c>
      <c r="G32" s="44">
        <v>3</v>
      </c>
      <c r="H32" s="44" t="s">
        <v>45</v>
      </c>
      <c r="I32" s="44" t="s">
        <v>1516</v>
      </c>
      <c r="J32" s="372">
        <v>2</v>
      </c>
      <c r="K32" s="372">
        <v>1</v>
      </c>
      <c r="L32" s="372">
        <v>2</v>
      </c>
      <c r="M32" s="372">
        <v>2</v>
      </c>
      <c r="N32" s="372">
        <v>2</v>
      </c>
      <c r="O32" s="372">
        <v>2</v>
      </c>
      <c r="P32" s="372">
        <v>3</v>
      </c>
      <c r="Q32" s="372">
        <v>2</v>
      </c>
      <c r="R32" s="372">
        <v>2</v>
      </c>
      <c r="S32" s="372">
        <v>2</v>
      </c>
      <c r="T32" s="372">
        <v>2</v>
      </c>
      <c r="U32" s="372">
        <v>2</v>
      </c>
      <c r="V32" s="374">
        <v>0</v>
      </c>
      <c r="W32" s="372">
        <v>1</v>
      </c>
      <c r="X32" s="372">
        <v>2</v>
      </c>
      <c r="Y32" s="44" t="s">
        <v>43</v>
      </c>
      <c r="Z32" s="44" t="s">
        <v>43</v>
      </c>
      <c r="AA32" s="384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</row>
    <row r="33" spans="1:39" x14ac:dyDescent="0.2">
      <c r="A33" s="371">
        <f>'All data'!A33</f>
        <v>75</v>
      </c>
      <c r="B33" s="44">
        <v>2</v>
      </c>
      <c r="C33" s="44">
        <v>3</v>
      </c>
      <c r="D33" s="44">
        <v>1</v>
      </c>
      <c r="E33" s="44">
        <v>1</v>
      </c>
      <c r="F33" s="44">
        <v>2</v>
      </c>
      <c r="G33" s="44" t="s">
        <v>1349</v>
      </c>
      <c r="H33" s="44" t="s">
        <v>43</v>
      </c>
      <c r="I33" s="44" t="s">
        <v>1516</v>
      </c>
      <c r="J33" s="44">
        <v>2</v>
      </c>
      <c r="K33" s="44">
        <v>1</v>
      </c>
      <c r="L33" s="44">
        <v>2</v>
      </c>
      <c r="M33" s="44">
        <v>2</v>
      </c>
      <c r="N33" s="44">
        <v>2</v>
      </c>
      <c r="O33" s="44">
        <v>2</v>
      </c>
      <c r="P33" s="44">
        <v>3</v>
      </c>
      <c r="Q33" s="44" t="s">
        <v>1349</v>
      </c>
      <c r="R33" s="44">
        <v>2</v>
      </c>
      <c r="S33" s="44">
        <v>2</v>
      </c>
      <c r="T33" s="44">
        <v>2</v>
      </c>
      <c r="U33" s="44">
        <v>2</v>
      </c>
      <c r="V33" s="44">
        <v>1</v>
      </c>
      <c r="W33" s="44">
        <v>2</v>
      </c>
      <c r="X33" s="44">
        <v>2</v>
      </c>
      <c r="Y33" s="44" t="s">
        <v>1186</v>
      </c>
      <c r="Z33" s="44" t="s">
        <v>1186</v>
      </c>
      <c r="AA33" s="384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</row>
    <row r="34" spans="1:39" s="383" customFormat="1" x14ac:dyDescent="0.2">
      <c r="A34" s="371">
        <f>'All data'!A34</f>
        <v>76</v>
      </c>
      <c r="B34" s="372">
        <v>2</v>
      </c>
      <c r="C34" s="372">
        <v>3</v>
      </c>
      <c r="D34" s="372">
        <v>0</v>
      </c>
      <c r="E34" s="372">
        <v>0</v>
      </c>
      <c r="F34" s="372">
        <v>2</v>
      </c>
      <c r="G34" s="44" t="s">
        <v>1349</v>
      </c>
      <c r="H34" s="44" t="s">
        <v>43</v>
      </c>
      <c r="I34" s="44" t="s">
        <v>1516</v>
      </c>
      <c r="J34" s="372">
        <v>2</v>
      </c>
      <c r="K34" s="372">
        <v>1</v>
      </c>
      <c r="L34" s="372">
        <v>2</v>
      </c>
      <c r="M34" s="372">
        <v>2</v>
      </c>
      <c r="N34" s="372">
        <v>2</v>
      </c>
      <c r="O34" s="372">
        <v>2</v>
      </c>
      <c r="P34" s="372">
        <v>3</v>
      </c>
      <c r="Q34" s="372">
        <v>2</v>
      </c>
      <c r="R34" s="372">
        <v>2</v>
      </c>
      <c r="S34" s="372">
        <v>2</v>
      </c>
      <c r="T34" s="372">
        <v>2</v>
      </c>
      <c r="U34" s="372">
        <v>2</v>
      </c>
      <c r="V34" s="374">
        <v>1</v>
      </c>
      <c r="W34" s="372">
        <v>2</v>
      </c>
      <c r="X34" s="372">
        <v>2</v>
      </c>
      <c r="Y34" s="44" t="s">
        <v>43</v>
      </c>
      <c r="Z34" s="44" t="s">
        <v>43</v>
      </c>
      <c r="AA34" s="382"/>
      <c r="AM34" s="370"/>
    </row>
    <row r="35" spans="1:39" x14ac:dyDescent="0.2">
      <c r="A35" s="371">
        <f>'All data'!A35</f>
        <v>80</v>
      </c>
      <c r="B35" s="44">
        <v>2.5</v>
      </c>
      <c r="C35" s="44">
        <v>3</v>
      </c>
      <c r="D35" s="44">
        <v>1.5</v>
      </c>
      <c r="E35" s="44">
        <v>0</v>
      </c>
      <c r="F35" s="44">
        <v>2</v>
      </c>
      <c r="G35" s="44">
        <v>3</v>
      </c>
      <c r="H35" s="44" t="s">
        <v>45</v>
      </c>
      <c r="I35" s="44" t="s">
        <v>1516</v>
      </c>
      <c r="J35" s="44">
        <v>2.5</v>
      </c>
      <c r="K35" s="44">
        <v>1</v>
      </c>
      <c r="L35" s="44">
        <v>2</v>
      </c>
      <c r="M35" s="44">
        <v>2.5</v>
      </c>
      <c r="N35" s="44">
        <v>2.5</v>
      </c>
      <c r="O35" s="44">
        <v>2.5</v>
      </c>
      <c r="P35" s="44">
        <v>3</v>
      </c>
      <c r="Q35" s="44">
        <v>2.5</v>
      </c>
      <c r="R35" s="44">
        <v>2</v>
      </c>
      <c r="S35" s="44">
        <v>1</v>
      </c>
      <c r="T35" s="44">
        <v>2</v>
      </c>
      <c r="U35" s="44">
        <v>2.5</v>
      </c>
      <c r="V35" s="44">
        <v>1</v>
      </c>
      <c r="W35" s="44">
        <v>2</v>
      </c>
      <c r="X35" s="44">
        <v>2</v>
      </c>
      <c r="Y35" s="44" t="s">
        <v>43</v>
      </c>
      <c r="Z35" s="44" t="s">
        <v>43</v>
      </c>
      <c r="AA35" s="384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</row>
    <row r="36" spans="1:39" x14ac:dyDescent="0.2">
      <c r="A36" s="371">
        <f>'All data'!A36</f>
        <v>84</v>
      </c>
      <c r="B36" s="44">
        <v>2</v>
      </c>
      <c r="C36" s="44">
        <v>3</v>
      </c>
      <c r="D36" s="44">
        <v>0</v>
      </c>
      <c r="E36" s="44">
        <v>0</v>
      </c>
      <c r="F36" s="44">
        <v>2</v>
      </c>
      <c r="G36" s="44" t="s">
        <v>1349</v>
      </c>
      <c r="H36" s="44" t="s">
        <v>45</v>
      </c>
      <c r="I36" s="44" t="s">
        <v>1516</v>
      </c>
      <c r="J36" s="44">
        <v>2</v>
      </c>
      <c r="K36" s="44">
        <v>1</v>
      </c>
      <c r="L36" s="44">
        <v>2</v>
      </c>
      <c r="M36" s="44">
        <v>2</v>
      </c>
      <c r="N36" s="44">
        <v>2</v>
      </c>
      <c r="O36" s="44">
        <v>2</v>
      </c>
      <c r="P36" s="44">
        <v>3</v>
      </c>
      <c r="Q36" s="44">
        <v>2</v>
      </c>
      <c r="R36" s="44">
        <v>2</v>
      </c>
      <c r="S36" s="44">
        <v>2</v>
      </c>
      <c r="T36" s="44">
        <v>2</v>
      </c>
      <c r="U36" s="44">
        <v>2</v>
      </c>
      <c r="V36" s="44">
        <v>1</v>
      </c>
      <c r="W36" s="44">
        <v>1</v>
      </c>
      <c r="X36" s="44">
        <v>2</v>
      </c>
      <c r="Y36" s="44" t="s">
        <v>1186</v>
      </c>
      <c r="Z36" s="44" t="s">
        <v>1186</v>
      </c>
      <c r="AA36" s="384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</row>
    <row r="37" spans="1:39" x14ac:dyDescent="0.2">
      <c r="A37" s="371">
        <f>'All data'!A37</f>
        <v>85</v>
      </c>
      <c r="B37" s="372">
        <v>2</v>
      </c>
      <c r="C37" s="372">
        <v>2.5</v>
      </c>
      <c r="D37" s="372">
        <v>2</v>
      </c>
      <c r="E37" s="372">
        <v>2</v>
      </c>
      <c r="F37" s="372">
        <v>2</v>
      </c>
      <c r="G37" s="44">
        <v>2.5</v>
      </c>
      <c r="H37" s="44" t="s">
        <v>45</v>
      </c>
      <c r="I37" s="44" t="s">
        <v>1516</v>
      </c>
      <c r="J37" s="372">
        <v>2</v>
      </c>
      <c r="K37" s="372">
        <v>1</v>
      </c>
      <c r="L37" s="372">
        <v>1</v>
      </c>
      <c r="M37" s="372">
        <v>2</v>
      </c>
      <c r="N37" s="372">
        <v>2</v>
      </c>
      <c r="O37" s="372">
        <v>2</v>
      </c>
      <c r="P37" s="372">
        <v>2.5</v>
      </c>
      <c r="Q37" s="372">
        <v>2</v>
      </c>
      <c r="R37" s="372">
        <v>2</v>
      </c>
      <c r="S37" s="372">
        <v>2</v>
      </c>
      <c r="T37" s="372">
        <v>3</v>
      </c>
      <c r="U37" s="372">
        <v>2</v>
      </c>
      <c r="V37" s="374">
        <v>1</v>
      </c>
      <c r="W37" s="372">
        <v>1</v>
      </c>
      <c r="X37" s="372">
        <v>2</v>
      </c>
      <c r="Y37" s="44" t="s">
        <v>1357</v>
      </c>
      <c r="Z37" s="44" t="s">
        <v>43</v>
      </c>
      <c r="AA37" s="384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</row>
    <row r="38" spans="1:39" x14ac:dyDescent="0.2">
      <c r="A38" s="371">
        <f>'All data'!A38</f>
        <v>91</v>
      </c>
      <c r="B38" s="372">
        <v>2</v>
      </c>
      <c r="C38" s="372">
        <v>2</v>
      </c>
      <c r="D38" s="372">
        <v>0</v>
      </c>
      <c r="E38" s="372">
        <v>0</v>
      </c>
      <c r="F38" s="372">
        <v>2</v>
      </c>
      <c r="G38" s="44" t="s">
        <v>1349</v>
      </c>
      <c r="H38" s="44" t="s">
        <v>45</v>
      </c>
      <c r="I38" s="44" t="s">
        <v>1516</v>
      </c>
      <c r="J38" s="372">
        <v>2</v>
      </c>
      <c r="K38" s="372">
        <v>1</v>
      </c>
      <c r="L38" s="372">
        <v>1.5</v>
      </c>
      <c r="M38" s="372">
        <v>2</v>
      </c>
      <c r="N38" s="372">
        <v>2</v>
      </c>
      <c r="O38" s="372">
        <v>2</v>
      </c>
      <c r="P38" s="372">
        <v>2</v>
      </c>
      <c r="Q38" s="372">
        <v>2</v>
      </c>
      <c r="R38" s="372">
        <v>2</v>
      </c>
      <c r="S38" s="372">
        <v>2</v>
      </c>
      <c r="T38" s="372">
        <v>2.5</v>
      </c>
      <c r="U38" s="372">
        <v>2</v>
      </c>
      <c r="V38" s="374">
        <v>0</v>
      </c>
      <c r="W38" s="372">
        <v>1</v>
      </c>
      <c r="X38" s="372">
        <v>2</v>
      </c>
      <c r="Y38" s="44" t="s">
        <v>1352</v>
      </c>
      <c r="Z38" s="44" t="s">
        <v>43</v>
      </c>
      <c r="AA38" s="384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</row>
    <row r="39" spans="1:39" x14ac:dyDescent="0.2">
      <c r="A39" s="371">
        <f>'All data'!A39</f>
        <v>102</v>
      </c>
      <c r="B39" s="44">
        <v>2</v>
      </c>
      <c r="C39" s="44">
        <v>2</v>
      </c>
      <c r="D39" s="44">
        <v>0</v>
      </c>
      <c r="E39" s="44">
        <v>0</v>
      </c>
      <c r="F39" s="44">
        <v>1.5</v>
      </c>
      <c r="G39" s="44">
        <v>3</v>
      </c>
      <c r="H39" s="44" t="s">
        <v>45</v>
      </c>
      <c r="I39" s="44" t="s">
        <v>1516</v>
      </c>
      <c r="J39" s="44">
        <v>2</v>
      </c>
      <c r="K39" s="44">
        <v>1</v>
      </c>
      <c r="L39" s="44">
        <v>2</v>
      </c>
      <c r="M39" s="44">
        <v>2</v>
      </c>
      <c r="N39" s="44">
        <v>2</v>
      </c>
      <c r="O39" s="44">
        <v>2.5</v>
      </c>
      <c r="P39" s="44">
        <v>2</v>
      </c>
      <c r="Q39" s="44">
        <v>2</v>
      </c>
      <c r="R39" s="44">
        <v>2</v>
      </c>
      <c r="S39" s="44">
        <v>2</v>
      </c>
      <c r="T39" s="44">
        <v>2</v>
      </c>
      <c r="U39" s="44">
        <v>2.5</v>
      </c>
      <c r="V39" s="44">
        <v>0</v>
      </c>
      <c r="W39" s="44">
        <v>2</v>
      </c>
      <c r="X39" s="44">
        <v>2</v>
      </c>
      <c r="Y39" s="44" t="s">
        <v>1350</v>
      </c>
      <c r="Z39" s="44" t="s">
        <v>1353</v>
      </c>
      <c r="AA39" s="384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</row>
    <row r="40" spans="1:39" x14ac:dyDescent="0.2">
      <c r="A40" s="371">
        <f>'All data'!A40</f>
        <v>108</v>
      </c>
      <c r="B40" s="372" t="s">
        <v>1358</v>
      </c>
      <c r="C40" s="372">
        <v>3</v>
      </c>
      <c r="D40" s="372">
        <v>2</v>
      </c>
      <c r="E40" s="372">
        <v>2</v>
      </c>
      <c r="F40" s="372">
        <v>2</v>
      </c>
      <c r="G40" s="44" t="s">
        <v>1349</v>
      </c>
      <c r="H40" s="44" t="s">
        <v>45</v>
      </c>
      <c r="I40" s="44" t="s">
        <v>1516</v>
      </c>
      <c r="J40" s="372">
        <v>2</v>
      </c>
      <c r="K40" s="372">
        <v>1</v>
      </c>
      <c r="L40" s="372">
        <v>2</v>
      </c>
      <c r="M40" s="372">
        <v>1</v>
      </c>
      <c r="N40" s="372" t="s">
        <v>1349</v>
      </c>
      <c r="O40" s="372">
        <v>2</v>
      </c>
      <c r="P40" s="372">
        <v>3</v>
      </c>
      <c r="Q40" s="372">
        <v>2</v>
      </c>
      <c r="R40" s="372">
        <v>2</v>
      </c>
      <c r="S40" s="372">
        <v>2</v>
      </c>
      <c r="T40" s="372">
        <v>2</v>
      </c>
      <c r="U40" s="372">
        <v>2</v>
      </c>
      <c r="V40" s="374">
        <v>1</v>
      </c>
      <c r="W40" s="372">
        <v>2</v>
      </c>
      <c r="X40" s="372">
        <v>2</v>
      </c>
      <c r="Y40" s="44" t="s">
        <v>43</v>
      </c>
      <c r="Z40" s="44" t="s">
        <v>43</v>
      </c>
      <c r="AA40" s="384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</row>
    <row r="41" spans="1:39" s="383" customFormat="1" x14ac:dyDescent="0.2">
      <c r="A41" s="371">
        <f>'All data'!A41</f>
        <v>110</v>
      </c>
      <c r="B41" s="372">
        <v>2</v>
      </c>
      <c r="C41" s="372">
        <v>3</v>
      </c>
      <c r="D41" s="372">
        <v>2</v>
      </c>
      <c r="E41" s="372">
        <v>2</v>
      </c>
      <c r="F41" s="372">
        <v>2</v>
      </c>
      <c r="G41" s="44">
        <v>3</v>
      </c>
      <c r="H41" s="44" t="s">
        <v>45</v>
      </c>
      <c r="I41" s="44" t="s">
        <v>1516</v>
      </c>
      <c r="J41" s="372">
        <v>2</v>
      </c>
      <c r="K41" s="372">
        <v>1</v>
      </c>
      <c r="L41" s="372">
        <v>2</v>
      </c>
      <c r="M41" s="372">
        <v>2</v>
      </c>
      <c r="N41" s="372" t="s">
        <v>1349</v>
      </c>
      <c r="O41" s="372">
        <v>2</v>
      </c>
      <c r="P41" s="372">
        <v>3</v>
      </c>
      <c r="Q41" s="372">
        <v>2</v>
      </c>
      <c r="R41" s="372" t="s">
        <v>1349</v>
      </c>
      <c r="S41" s="372">
        <v>2</v>
      </c>
      <c r="T41" s="372">
        <v>2</v>
      </c>
      <c r="U41" s="372">
        <v>2</v>
      </c>
      <c r="V41" s="374">
        <v>0</v>
      </c>
      <c r="W41" s="372">
        <v>1</v>
      </c>
      <c r="X41" s="372">
        <v>2</v>
      </c>
      <c r="Y41" s="44" t="s">
        <v>43</v>
      </c>
      <c r="Z41" s="44" t="s">
        <v>43</v>
      </c>
      <c r="AA41" s="382"/>
    </row>
    <row r="42" spans="1:39" x14ac:dyDescent="0.2">
      <c r="A42" s="371">
        <f>'All data'!A42</f>
        <v>114</v>
      </c>
      <c r="B42" s="372">
        <v>2</v>
      </c>
      <c r="C42" s="372">
        <v>3</v>
      </c>
      <c r="D42" s="372">
        <v>0</v>
      </c>
      <c r="E42" s="372">
        <v>0</v>
      </c>
      <c r="F42" s="372">
        <v>2</v>
      </c>
      <c r="G42" s="44" t="s">
        <v>1349</v>
      </c>
      <c r="H42" s="44" t="s">
        <v>45</v>
      </c>
      <c r="I42" s="44" t="s">
        <v>1516</v>
      </c>
      <c r="J42" s="372">
        <v>2</v>
      </c>
      <c r="K42" s="372">
        <v>1</v>
      </c>
      <c r="L42" s="372">
        <v>2</v>
      </c>
      <c r="M42" s="372">
        <v>2</v>
      </c>
      <c r="N42" s="372">
        <v>2</v>
      </c>
      <c r="O42" s="372">
        <v>2</v>
      </c>
      <c r="P42" s="372">
        <v>3</v>
      </c>
      <c r="Q42" s="372">
        <v>2</v>
      </c>
      <c r="R42" s="372">
        <v>2</v>
      </c>
      <c r="S42" s="372">
        <v>2</v>
      </c>
      <c r="T42" s="372">
        <v>2</v>
      </c>
      <c r="U42" s="372">
        <v>2</v>
      </c>
      <c r="V42" s="374">
        <v>1</v>
      </c>
      <c r="W42" s="372">
        <v>1</v>
      </c>
      <c r="X42" s="372">
        <v>2</v>
      </c>
      <c r="Y42" s="44" t="s">
        <v>1352</v>
      </c>
      <c r="Z42" s="44" t="s">
        <v>43</v>
      </c>
      <c r="AA42" s="384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</row>
    <row r="43" spans="1:39" s="383" customFormat="1" x14ac:dyDescent="0.2">
      <c r="A43" s="371">
        <f>'All data'!A43</f>
        <v>115</v>
      </c>
      <c r="B43" s="44">
        <v>2</v>
      </c>
      <c r="C43" s="44">
        <v>3</v>
      </c>
      <c r="D43" s="44">
        <v>0</v>
      </c>
      <c r="E43" s="44">
        <v>0</v>
      </c>
      <c r="F43" s="44">
        <v>2</v>
      </c>
      <c r="G43" s="44">
        <v>3</v>
      </c>
      <c r="H43" s="44" t="s">
        <v>45</v>
      </c>
      <c r="I43" s="44" t="s">
        <v>1516</v>
      </c>
      <c r="J43" s="44">
        <v>2</v>
      </c>
      <c r="K43" s="44">
        <v>2</v>
      </c>
      <c r="L43" s="44">
        <v>2</v>
      </c>
      <c r="M43" s="44">
        <v>2</v>
      </c>
      <c r="N43" s="44">
        <v>2</v>
      </c>
      <c r="O43" s="44">
        <v>2</v>
      </c>
      <c r="P43" s="44">
        <v>3</v>
      </c>
      <c r="Q43" s="44">
        <v>2</v>
      </c>
      <c r="R43" s="44">
        <v>2</v>
      </c>
      <c r="S43" s="44">
        <v>0</v>
      </c>
      <c r="T43" s="44">
        <v>2</v>
      </c>
      <c r="U43" s="44">
        <v>2</v>
      </c>
      <c r="V43" s="44">
        <v>2</v>
      </c>
      <c r="W43" s="44">
        <v>2</v>
      </c>
      <c r="X43" s="44">
        <v>2</v>
      </c>
      <c r="Y43" s="44" t="s">
        <v>43</v>
      </c>
      <c r="Z43" s="44" t="s">
        <v>45</v>
      </c>
      <c r="AA43" s="382"/>
    </row>
    <row r="44" spans="1:39" x14ac:dyDescent="0.2">
      <c r="A44" s="371">
        <f>'All data'!A44</f>
        <v>116</v>
      </c>
      <c r="B44" s="44">
        <v>2</v>
      </c>
      <c r="C44" s="44">
        <v>3</v>
      </c>
      <c r="D44" s="44">
        <v>0</v>
      </c>
      <c r="E44" s="44">
        <v>0</v>
      </c>
      <c r="F44" s="44">
        <v>1</v>
      </c>
      <c r="G44" s="44">
        <v>3</v>
      </c>
      <c r="H44" s="44" t="s">
        <v>45</v>
      </c>
      <c r="I44" s="44" t="s">
        <v>1516</v>
      </c>
      <c r="J44" s="44">
        <v>2</v>
      </c>
      <c r="K44" s="44">
        <v>1</v>
      </c>
      <c r="L44" s="44">
        <v>2</v>
      </c>
      <c r="M44" s="44">
        <v>2</v>
      </c>
      <c r="N44" s="44">
        <v>2</v>
      </c>
      <c r="O44" s="44">
        <v>2</v>
      </c>
      <c r="P44" s="44">
        <v>3</v>
      </c>
      <c r="Q44" s="44">
        <v>2</v>
      </c>
      <c r="R44" s="44">
        <v>2</v>
      </c>
      <c r="S44" s="44">
        <v>1</v>
      </c>
      <c r="T44" s="44">
        <v>2</v>
      </c>
      <c r="U44" s="44">
        <v>2</v>
      </c>
      <c r="V44" s="44">
        <v>1</v>
      </c>
      <c r="W44" s="44">
        <v>1</v>
      </c>
      <c r="X44" s="44">
        <v>1</v>
      </c>
      <c r="Y44" s="44" t="s">
        <v>43</v>
      </c>
      <c r="Z44" s="44" t="s">
        <v>43</v>
      </c>
      <c r="AA44" s="384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</row>
    <row r="45" spans="1:39" s="383" customFormat="1" x14ac:dyDescent="0.2">
      <c r="A45" s="371">
        <f>'All data'!A45</f>
        <v>117</v>
      </c>
      <c r="B45" s="44">
        <v>2</v>
      </c>
      <c r="C45" s="44">
        <v>3</v>
      </c>
      <c r="D45" s="44">
        <v>0</v>
      </c>
      <c r="E45" s="44">
        <v>0</v>
      </c>
      <c r="F45" s="44">
        <v>1</v>
      </c>
      <c r="G45" s="44" t="s">
        <v>1349</v>
      </c>
      <c r="H45" s="44" t="s">
        <v>45</v>
      </c>
      <c r="I45" s="44" t="s">
        <v>1516</v>
      </c>
      <c r="J45" s="44">
        <v>2</v>
      </c>
      <c r="K45" s="44">
        <v>1</v>
      </c>
      <c r="L45" s="44">
        <v>2</v>
      </c>
      <c r="M45" s="44">
        <v>2</v>
      </c>
      <c r="N45" s="44">
        <v>2</v>
      </c>
      <c r="O45" s="44">
        <v>2</v>
      </c>
      <c r="P45" s="44">
        <v>3</v>
      </c>
      <c r="Q45" s="44">
        <v>2</v>
      </c>
      <c r="R45" s="44">
        <v>2</v>
      </c>
      <c r="S45" s="44">
        <v>2</v>
      </c>
      <c r="T45" s="44">
        <v>2</v>
      </c>
      <c r="U45" s="44">
        <v>2</v>
      </c>
      <c r="V45" s="44">
        <v>1</v>
      </c>
      <c r="W45" s="44">
        <v>1</v>
      </c>
      <c r="X45" s="44">
        <v>2</v>
      </c>
      <c r="Y45" s="44" t="s">
        <v>43</v>
      </c>
      <c r="Z45" s="44" t="s">
        <v>43</v>
      </c>
      <c r="AA45" s="382"/>
      <c r="AM45" s="370"/>
    </row>
    <row r="46" spans="1:39" x14ac:dyDescent="0.2">
      <c r="A46" s="371">
        <f>'All data'!A46</f>
        <v>118</v>
      </c>
      <c r="B46" s="44">
        <v>2</v>
      </c>
      <c r="C46" s="44">
        <v>3</v>
      </c>
      <c r="D46" s="44">
        <v>0</v>
      </c>
      <c r="E46" s="44">
        <v>0</v>
      </c>
      <c r="F46" s="44">
        <v>1.5</v>
      </c>
      <c r="G46" s="44" t="s">
        <v>1349</v>
      </c>
      <c r="H46" s="44" t="s">
        <v>45</v>
      </c>
      <c r="I46" s="44" t="s">
        <v>1516</v>
      </c>
      <c r="J46" s="44">
        <v>2</v>
      </c>
      <c r="K46" s="44">
        <v>1</v>
      </c>
      <c r="L46" s="44">
        <v>1</v>
      </c>
      <c r="M46" s="44">
        <v>2</v>
      </c>
      <c r="N46" s="44">
        <v>2</v>
      </c>
      <c r="O46" s="44">
        <v>2</v>
      </c>
      <c r="P46" s="44">
        <v>3</v>
      </c>
      <c r="Q46" s="44">
        <v>2</v>
      </c>
      <c r="R46" s="44">
        <v>2</v>
      </c>
      <c r="S46" s="44">
        <v>2</v>
      </c>
      <c r="T46" s="44">
        <v>2</v>
      </c>
      <c r="U46" s="44">
        <v>2</v>
      </c>
      <c r="V46" s="44">
        <v>1</v>
      </c>
      <c r="W46" s="44">
        <v>2</v>
      </c>
      <c r="X46" s="44">
        <v>2</v>
      </c>
      <c r="Y46" s="44" t="s">
        <v>1353</v>
      </c>
      <c r="Z46" s="44" t="s">
        <v>43</v>
      </c>
      <c r="AA46" s="384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</row>
    <row r="47" spans="1:39" x14ac:dyDescent="0.2">
      <c r="A47" s="371">
        <f>'All data'!A47</f>
        <v>120</v>
      </c>
      <c r="B47" s="44">
        <v>1</v>
      </c>
      <c r="C47" s="44">
        <v>3</v>
      </c>
      <c r="D47" s="44">
        <v>2</v>
      </c>
      <c r="E47" s="44">
        <v>2</v>
      </c>
      <c r="F47" s="44">
        <v>2</v>
      </c>
      <c r="G47" s="44">
        <v>3</v>
      </c>
      <c r="H47" s="44" t="s">
        <v>45</v>
      </c>
      <c r="I47" s="44" t="s">
        <v>1516</v>
      </c>
      <c r="J47" s="44">
        <v>2</v>
      </c>
      <c r="K47" s="44">
        <v>1</v>
      </c>
      <c r="L47" s="44">
        <v>1</v>
      </c>
      <c r="M47" s="44">
        <v>1</v>
      </c>
      <c r="N47" s="44">
        <v>1</v>
      </c>
      <c r="O47" s="44">
        <v>1</v>
      </c>
      <c r="P47" s="44">
        <v>3</v>
      </c>
      <c r="Q47" s="44">
        <v>2</v>
      </c>
      <c r="R47" s="44">
        <v>1</v>
      </c>
      <c r="S47" s="44">
        <v>2</v>
      </c>
      <c r="T47" s="44">
        <v>2</v>
      </c>
      <c r="U47" s="44">
        <v>1</v>
      </c>
      <c r="V47" s="44">
        <v>0</v>
      </c>
      <c r="W47" s="44">
        <v>1</v>
      </c>
      <c r="X47" s="44">
        <v>2</v>
      </c>
      <c r="Y47" s="44" t="s">
        <v>1186</v>
      </c>
      <c r="Z47" s="44" t="s">
        <v>1186</v>
      </c>
      <c r="AA47" s="384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</row>
    <row r="48" spans="1:39" x14ac:dyDescent="0.2">
      <c r="A48" s="371">
        <f>'All data'!A48</f>
        <v>122</v>
      </c>
      <c r="B48" s="44">
        <v>3</v>
      </c>
      <c r="C48" s="44">
        <v>3</v>
      </c>
      <c r="D48" s="44">
        <v>0</v>
      </c>
      <c r="E48" s="44">
        <v>0</v>
      </c>
      <c r="F48" s="44">
        <v>2</v>
      </c>
      <c r="G48" s="44">
        <v>3</v>
      </c>
      <c r="H48" s="44" t="s">
        <v>45</v>
      </c>
      <c r="I48" s="44" t="s">
        <v>1516</v>
      </c>
      <c r="J48" s="44">
        <v>2</v>
      </c>
      <c r="K48" s="44">
        <v>1</v>
      </c>
      <c r="L48" s="44">
        <v>3</v>
      </c>
      <c r="M48" s="44">
        <v>3</v>
      </c>
      <c r="N48" s="44">
        <v>3</v>
      </c>
      <c r="O48" s="44">
        <v>2</v>
      </c>
      <c r="P48" s="44">
        <v>3</v>
      </c>
      <c r="Q48" s="44">
        <v>2</v>
      </c>
      <c r="R48" s="44">
        <v>2</v>
      </c>
      <c r="S48" s="44">
        <v>2</v>
      </c>
      <c r="T48" s="44">
        <v>2</v>
      </c>
      <c r="U48" s="44">
        <v>2</v>
      </c>
      <c r="V48" s="44">
        <v>1</v>
      </c>
      <c r="W48" s="44">
        <v>2</v>
      </c>
      <c r="X48" s="44">
        <v>2</v>
      </c>
      <c r="Y48" s="44" t="s">
        <v>43</v>
      </c>
      <c r="Z48" s="44" t="s">
        <v>1353</v>
      </c>
      <c r="AA48" s="384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</row>
    <row r="49" spans="1:39" x14ac:dyDescent="0.2">
      <c r="A49" s="371">
        <f>'All data'!A49</f>
        <v>123</v>
      </c>
      <c r="B49" s="44" t="s">
        <v>1349</v>
      </c>
      <c r="C49" s="44">
        <v>3</v>
      </c>
      <c r="D49" s="44">
        <v>2</v>
      </c>
      <c r="E49" s="44">
        <v>2</v>
      </c>
      <c r="F49" s="44">
        <v>2</v>
      </c>
      <c r="G49" s="44" t="s">
        <v>1349</v>
      </c>
      <c r="H49" s="44" t="s">
        <v>1359</v>
      </c>
      <c r="I49" s="44" t="s">
        <v>1356</v>
      </c>
      <c r="J49" s="44">
        <v>2</v>
      </c>
      <c r="K49" s="44">
        <v>1</v>
      </c>
      <c r="L49" s="44">
        <v>2</v>
      </c>
      <c r="M49" s="44">
        <v>2</v>
      </c>
      <c r="N49" s="44">
        <v>2</v>
      </c>
      <c r="O49" s="44">
        <v>2</v>
      </c>
      <c r="P49" s="44">
        <v>3</v>
      </c>
      <c r="Q49" s="44" t="s">
        <v>1349</v>
      </c>
      <c r="R49" s="44">
        <v>2</v>
      </c>
      <c r="S49" s="44">
        <v>2</v>
      </c>
      <c r="T49" s="44">
        <v>2</v>
      </c>
      <c r="U49" s="44">
        <v>2</v>
      </c>
      <c r="V49" s="44">
        <v>1</v>
      </c>
      <c r="W49" s="44">
        <v>2</v>
      </c>
      <c r="X49" s="44">
        <v>2</v>
      </c>
      <c r="Y49" s="44" t="s">
        <v>1353</v>
      </c>
      <c r="Z49" s="44" t="s">
        <v>1353</v>
      </c>
      <c r="AA49" s="384"/>
      <c r="AB49" s="379"/>
      <c r="AC49" s="379"/>
      <c r="AD49" s="379"/>
      <c r="AE49" s="379"/>
      <c r="AF49" s="379"/>
      <c r="AG49" s="379"/>
      <c r="AH49" s="379"/>
      <c r="AI49" s="379"/>
      <c r="AJ49" s="379"/>
      <c r="AK49" s="379"/>
      <c r="AL49" s="379"/>
    </row>
    <row r="50" spans="1:39" x14ac:dyDescent="0.2">
      <c r="A50" s="371">
        <f>'All data'!A50</f>
        <v>125</v>
      </c>
      <c r="B50" s="44">
        <v>2</v>
      </c>
      <c r="C50" s="44">
        <v>3</v>
      </c>
      <c r="D50" s="44">
        <v>0</v>
      </c>
      <c r="E50" s="44">
        <v>0</v>
      </c>
      <c r="F50" s="44">
        <v>1</v>
      </c>
      <c r="G50" s="44">
        <v>3</v>
      </c>
      <c r="H50" s="44" t="s">
        <v>45</v>
      </c>
      <c r="I50" s="44" t="s">
        <v>1516</v>
      </c>
      <c r="J50" s="44">
        <v>2</v>
      </c>
      <c r="K50" s="44">
        <v>1</v>
      </c>
      <c r="L50" s="44">
        <v>2</v>
      </c>
      <c r="M50" s="44">
        <v>2</v>
      </c>
      <c r="N50" s="44">
        <v>2</v>
      </c>
      <c r="O50" s="44">
        <v>2</v>
      </c>
      <c r="P50" s="44">
        <v>3</v>
      </c>
      <c r="Q50" s="44">
        <v>2</v>
      </c>
      <c r="R50" s="44">
        <v>2</v>
      </c>
      <c r="S50" s="44">
        <v>2</v>
      </c>
      <c r="T50" s="44">
        <v>2</v>
      </c>
      <c r="U50" s="44">
        <v>2</v>
      </c>
      <c r="V50" s="44">
        <v>1</v>
      </c>
      <c r="W50" s="44">
        <v>1</v>
      </c>
      <c r="X50" s="44">
        <v>2</v>
      </c>
      <c r="Y50" s="44" t="s">
        <v>43</v>
      </c>
      <c r="Z50" s="44" t="s">
        <v>43</v>
      </c>
      <c r="AA50" s="384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</row>
    <row r="51" spans="1:39" s="383" customFormat="1" x14ac:dyDescent="0.2">
      <c r="A51" s="371">
        <f>'All data'!A51</f>
        <v>126</v>
      </c>
      <c r="B51" s="372">
        <v>2</v>
      </c>
      <c r="C51" s="372">
        <v>3</v>
      </c>
      <c r="D51" s="372">
        <v>0</v>
      </c>
      <c r="E51" s="372">
        <v>0</v>
      </c>
      <c r="F51" s="372">
        <v>0</v>
      </c>
      <c r="G51" s="44" t="s">
        <v>1349</v>
      </c>
      <c r="H51" s="44" t="s">
        <v>43</v>
      </c>
      <c r="I51" s="44" t="s">
        <v>1516</v>
      </c>
      <c r="J51" s="372">
        <v>2</v>
      </c>
      <c r="K51" s="372">
        <v>1</v>
      </c>
      <c r="L51" s="372">
        <v>2</v>
      </c>
      <c r="M51" s="372">
        <v>2</v>
      </c>
      <c r="N51" s="372">
        <v>2</v>
      </c>
      <c r="O51" s="372">
        <v>2</v>
      </c>
      <c r="P51" s="372">
        <v>3</v>
      </c>
      <c r="Q51" s="372">
        <v>2</v>
      </c>
      <c r="R51" s="372">
        <v>2</v>
      </c>
      <c r="S51" s="372">
        <v>2</v>
      </c>
      <c r="T51" s="372">
        <v>2</v>
      </c>
      <c r="U51" s="372">
        <v>2</v>
      </c>
      <c r="V51" s="374">
        <v>1</v>
      </c>
      <c r="W51" s="372">
        <v>1</v>
      </c>
      <c r="X51" s="372">
        <v>2</v>
      </c>
      <c r="Y51" s="44" t="s">
        <v>43</v>
      </c>
      <c r="Z51" s="44" t="s">
        <v>43</v>
      </c>
      <c r="AA51" s="382"/>
      <c r="AM51" s="370"/>
    </row>
    <row r="52" spans="1:39" x14ac:dyDescent="0.2">
      <c r="A52" s="371">
        <f>'All data'!A52</f>
        <v>129</v>
      </c>
      <c r="B52" s="44">
        <v>2</v>
      </c>
      <c r="C52" s="44">
        <v>3</v>
      </c>
      <c r="D52" s="44">
        <v>0</v>
      </c>
      <c r="E52" s="44">
        <v>0</v>
      </c>
      <c r="F52" s="44">
        <v>2</v>
      </c>
      <c r="G52" s="44">
        <v>3</v>
      </c>
      <c r="H52" s="44" t="s">
        <v>45</v>
      </c>
      <c r="I52" s="44" t="s">
        <v>1516</v>
      </c>
      <c r="J52" s="44">
        <v>2</v>
      </c>
      <c r="K52" s="44">
        <v>1</v>
      </c>
      <c r="L52" s="44">
        <v>2</v>
      </c>
      <c r="M52" s="44">
        <v>2</v>
      </c>
      <c r="N52" s="44">
        <v>2</v>
      </c>
      <c r="O52" s="44">
        <v>2</v>
      </c>
      <c r="P52" s="44">
        <v>3</v>
      </c>
      <c r="Q52" s="44">
        <v>2</v>
      </c>
      <c r="R52" s="44">
        <v>2</v>
      </c>
      <c r="S52" s="44">
        <v>1</v>
      </c>
      <c r="T52" s="44">
        <v>2</v>
      </c>
      <c r="U52" s="44">
        <v>2</v>
      </c>
      <c r="V52" s="44">
        <v>1</v>
      </c>
      <c r="W52" s="44">
        <v>1</v>
      </c>
      <c r="X52" s="44">
        <v>2</v>
      </c>
      <c r="Y52" s="44" t="s">
        <v>43</v>
      </c>
      <c r="Z52" s="44" t="s">
        <v>43</v>
      </c>
      <c r="AA52" s="384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</row>
    <row r="53" spans="1:39" x14ac:dyDescent="0.2">
      <c r="A53" s="371">
        <f>'All data'!A53</f>
        <v>132</v>
      </c>
      <c r="B53" s="44">
        <v>2</v>
      </c>
      <c r="C53" s="44">
        <v>3</v>
      </c>
      <c r="D53" s="44">
        <v>1</v>
      </c>
      <c r="E53" s="44">
        <v>1</v>
      </c>
      <c r="F53" s="44">
        <v>2</v>
      </c>
      <c r="G53" s="44" t="s">
        <v>1349</v>
      </c>
      <c r="H53" s="44" t="s">
        <v>45</v>
      </c>
      <c r="I53" s="44" t="s">
        <v>1516</v>
      </c>
      <c r="J53" s="44">
        <v>2</v>
      </c>
      <c r="K53" s="44">
        <v>1</v>
      </c>
      <c r="L53" s="44">
        <v>2</v>
      </c>
      <c r="M53" s="44">
        <v>2</v>
      </c>
      <c r="N53" s="44">
        <v>2</v>
      </c>
      <c r="O53" s="44">
        <v>2</v>
      </c>
      <c r="P53" s="44">
        <v>3</v>
      </c>
      <c r="Q53" s="44">
        <v>2</v>
      </c>
      <c r="R53" s="44">
        <v>1</v>
      </c>
      <c r="S53" s="44">
        <v>2</v>
      </c>
      <c r="T53" s="44">
        <v>2</v>
      </c>
      <c r="U53" s="44">
        <v>2</v>
      </c>
      <c r="V53" s="44">
        <v>1</v>
      </c>
      <c r="W53" s="44">
        <v>1</v>
      </c>
      <c r="X53" s="44">
        <v>2</v>
      </c>
      <c r="Y53" s="44" t="s">
        <v>1186</v>
      </c>
      <c r="Z53" s="44" t="s">
        <v>1350</v>
      </c>
      <c r="AA53" s="384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</row>
    <row r="54" spans="1:39" x14ac:dyDescent="0.2">
      <c r="A54" s="371">
        <f>'All data'!A54</f>
        <v>134</v>
      </c>
      <c r="B54" s="44">
        <v>2</v>
      </c>
      <c r="C54" s="44">
        <v>3</v>
      </c>
      <c r="D54" s="44">
        <v>0</v>
      </c>
      <c r="E54" s="44">
        <v>0</v>
      </c>
      <c r="F54" s="44">
        <v>2</v>
      </c>
      <c r="G54" s="44">
        <v>3</v>
      </c>
      <c r="H54" s="44" t="s">
        <v>45</v>
      </c>
      <c r="I54" s="44" t="s">
        <v>1516</v>
      </c>
      <c r="J54" s="44">
        <v>2</v>
      </c>
      <c r="K54" s="44">
        <v>1</v>
      </c>
      <c r="L54" s="44">
        <v>3</v>
      </c>
      <c r="M54" s="44">
        <v>2</v>
      </c>
      <c r="N54" s="44">
        <v>2</v>
      </c>
      <c r="O54" s="44">
        <v>2</v>
      </c>
      <c r="P54" s="44">
        <v>3</v>
      </c>
      <c r="Q54" s="44">
        <v>2</v>
      </c>
      <c r="R54" s="44">
        <v>2</v>
      </c>
      <c r="S54" s="44">
        <v>2</v>
      </c>
      <c r="T54" s="44">
        <v>2</v>
      </c>
      <c r="U54" s="44">
        <v>2</v>
      </c>
      <c r="V54" s="44">
        <v>0</v>
      </c>
      <c r="W54" s="44">
        <v>2</v>
      </c>
      <c r="X54" s="44">
        <v>2</v>
      </c>
      <c r="Y54" s="44" t="s">
        <v>43</v>
      </c>
      <c r="Z54" s="44" t="s">
        <v>1352</v>
      </c>
      <c r="AA54" s="384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</row>
    <row r="55" spans="1:39" x14ac:dyDescent="0.2">
      <c r="A55" s="371">
        <f>'All data'!A55</f>
        <v>137</v>
      </c>
      <c r="B55" s="44">
        <v>2</v>
      </c>
      <c r="C55" s="44">
        <v>3</v>
      </c>
      <c r="D55" s="44">
        <v>0</v>
      </c>
      <c r="E55" s="44">
        <v>0</v>
      </c>
      <c r="F55" s="44">
        <v>2</v>
      </c>
      <c r="G55" s="44" t="s">
        <v>1349</v>
      </c>
      <c r="H55" s="44" t="s">
        <v>45</v>
      </c>
      <c r="I55" s="44" t="s">
        <v>1516</v>
      </c>
      <c r="J55" s="44">
        <v>2</v>
      </c>
      <c r="K55" s="44">
        <v>1</v>
      </c>
      <c r="L55" s="44">
        <v>2</v>
      </c>
      <c r="M55" s="44">
        <v>2</v>
      </c>
      <c r="N55" s="44">
        <v>2</v>
      </c>
      <c r="O55" s="44">
        <v>2</v>
      </c>
      <c r="P55" s="44">
        <v>2</v>
      </c>
      <c r="Q55" s="44">
        <v>2</v>
      </c>
      <c r="R55" s="44">
        <v>2</v>
      </c>
      <c r="S55" s="44">
        <v>1</v>
      </c>
      <c r="T55" s="44">
        <v>2</v>
      </c>
      <c r="U55" s="44">
        <v>2</v>
      </c>
      <c r="V55" s="44">
        <v>1</v>
      </c>
      <c r="W55" s="44">
        <v>2</v>
      </c>
      <c r="X55" s="44">
        <v>1</v>
      </c>
      <c r="Y55" s="44" t="s">
        <v>1350</v>
      </c>
      <c r="Z55" s="44" t="s">
        <v>43</v>
      </c>
      <c r="AA55" s="384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</row>
    <row r="56" spans="1:39" x14ac:dyDescent="0.2">
      <c r="A56" s="371">
        <f>'All data'!A56</f>
        <v>139</v>
      </c>
      <c r="B56" s="44">
        <v>2</v>
      </c>
      <c r="C56" s="44">
        <v>2.5</v>
      </c>
      <c r="D56" s="44">
        <v>0</v>
      </c>
      <c r="E56" s="44">
        <v>0</v>
      </c>
      <c r="F56" s="44">
        <v>1</v>
      </c>
      <c r="G56" s="44">
        <v>3</v>
      </c>
      <c r="H56" s="44" t="s">
        <v>45</v>
      </c>
      <c r="I56" s="44" t="s">
        <v>1516</v>
      </c>
      <c r="J56" s="44">
        <v>2</v>
      </c>
      <c r="K56" s="44">
        <v>2</v>
      </c>
      <c r="L56" s="44">
        <v>2</v>
      </c>
      <c r="M56" s="44">
        <v>2</v>
      </c>
      <c r="N56" s="44">
        <v>2</v>
      </c>
      <c r="O56" s="44">
        <v>1.5</v>
      </c>
      <c r="P56" s="44">
        <v>2.5</v>
      </c>
      <c r="Q56" s="44">
        <v>2</v>
      </c>
      <c r="R56" s="44">
        <v>1.5</v>
      </c>
      <c r="S56" s="44">
        <v>1.5</v>
      </c>
      <c r="T56" s="44">
        <v>2</v>
      </c>
      <c r="U56" s="44">
        <v>1.5</v>
      </c>
      <c r="V56" s="44">
        <v>1</v>
      </c>
      <c r="W56" s="44">
        <v>1</v>
      </c>
      <c r="X56" s="44">
        <v>1.5</v>
      </c>
      <c r="Y56" s="44" t="s">
        <v>1350</v>
      </c>
      <c r="Z56" s="44" t="s">
        <v>1352</v>
      </c>
      <c r="AA56" s="384"/>
      <c r="AB56" s="379"/>
      <c r="AC56" s="379"/>
      <c r="AD56" s="379"/>
      <c r="AE56" s="379"/>
      <c r="AF56" s="379"/>
      <c r="AG56" s="379"/>
      <c r="AH56" s="379"/>
      <c r="AI56" s="379"/>
      <c r="AJ56" s="379"/>
      <c r="AK56" s="379"/>
      <c r="AL56" s="379"/>
    </row>
    <row r="57" spans="1:39" x14ac:dyDescent="0.2">
      <c r="A57" s="371">
        <f>'All data'!A57</f>
        <v>143</v>
      </c>
      <c r="B57" s="44">
        <v>1.5</v>
      </c>
      <c r="C57" s="44">
        <v>3</v>
      </c>
      <c r="D57" s="44">
        <v>0</v>
      </c>
      <c r="E57" s="44">
        <v>0</v>
      </c>
      <c r="F57" s="44">
        <v>2</v>
      </c>
      <c r="G57" s="44" t="s">
        <v>1349</v>
      </c>
      <c r="H57" s="44" t="s">
        <v>45</v>
      </c>
      <c r="I57" s="44" t="s">
        <v>1516</v>
      </c>
      <c r="J57" s="44">
        <v>3</v>
      </c>
      <c r="K57" s="44">
        <v>1</v>
      </c>
      <c r="L57" s="44">
        <v>2</v>
      </c>
      <c r="M57" s="44">
        <v>1.5</v>
      </c>
      <c r="N57" s="44" t="s">
        <v>1349</v>
      </c>
      <c r="O57" s="44">
        <v>2</v>
      </c>
      <c r="P57" s="44">
        <v>3</v>
      </c>
      <c r="Q57" s="44">
        <v>3</v>
      </c>
      <c r="R57" s="44">
        <v>2</v>
      </c>
      <c r="S57" s="44">
        <v>2.5</v>
      </c>
      <c r="T57" s="44">
        <v>2</v>
      </c>
      <c r="U57" s="44">
        <v>2</v>
      </c>
      <c r="V57" s="44">
        <v>0</v>
      </c>
      <c r="W57" s="44">
        <v>1.5</v>
      </c>
      <c r="X57" s="44">
        <v>2.5</v>
      </c>
      <c r="Y57" s="44" t="s">
        <v>43</v>
      </c>
      <c r="Z57" s="44" t="s">
        <v>43</v>
      </c>
      <c r="AA57" s="384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</row>
    <row r="58" spans="1:39" x14ac:dyDescent="0.2">
      <c r="A58" s="371">
        <f>'All data'!A58</f>
        <v>146</v>
      </c>
      <c r="B58" s="44">
        <v>2</v>
      </c>
      <c r="C58" s="44">
        <v>4</v>
      </c>
      <c r="D58" s="44">
        <v>0</v>
      </c>
      <c r="E58" s="44">
        <v>0</v>
      </c>
      <c r="F58" s="44">
        <v>2</v>
      </c>
      <c r="G58" s="44" t="s">
        <v>1349</v>
      </c>
      <c r="H58" s="44" t="s">
        <v>43</v>
      </c>
      <c r="I58" s="44" t="s">
        <v>1516</v>
      </c>
      <c r="J58" s="44">
        <v>2</v>
      </c>
      <c r="K58" s="44">
        <v>1</v>
      </c>
      <c r="L58" s="44">
        <v>2</v>
      </c>
      <c r="M58" s="44">
        <v>2</v>
      </c>
      <c r="N58" s="44">
        <v>2</v>
      </c>
      <c r="O58" s="44">
        <v>2</v>
      </c>
      <c r="P58" s="44">
        <v>4</v>
      </c>
      <c r="Q58" s="44">
        <v>2</v>
      </c>
      <c r="R58" s="44">
        <v>2</v>
      </c>
      <c r="S58" s="44">
        <v>2</v>
      </c>
      <c r="T58" s="44">
        <v>2</v>
      </c>
      <c r="U58" s="44">
        <v>2</v>
      </c>
      <c r="V58" s="44">
        <v>1</v>
      </c>
      <c r="W58" s="44">
        <v>1</v>
      </c>
      <c r="X58" s="44">
        <v>2</v>
      </c>
      <c r="Y58" s="44" t="s">
        <v>44</v>
      </c>
      <c r="Z58" s="44" t="s">
        <v>43</v>
      </c>
      <c r="AA58" s="384"/>
      <c r="AB58" s="379"/>
      <c r="AC58" s="379"/>
      <c r="AD58" s="379"/>
      <c r="AE58" s="379"/>
      <c r="AF58" s="379"/>
      <c r="AG58" s="379"/>
      <c r="AH58" s="379"/>
      <c r="AI58" s="379"/>
      <c r="AJ58" s="379"/>
      <c r="AK58" s="379"/>
      <c r="AL58" s="379"/>
    </row>
    <row r="59" spans="1:39" x14ac:dyDescent="0.2">
      <c r="A59" s="371">
        <f>'All data'!A59</f>
        <v>147</v>
      </c>
      <c r="B59" s="372">
        <v>2</v>
      </c>
      <c r="C59" s="372">
        <v>3</v>
      </c>
      <c r="D59" s="372">
        <v>0</v>
      </c>
      <c r="E59" s="372">
        <v>0</v>
      </c>
      <c r="F59" s="372">
        <v>2</v>
      </c>
      <c r="G59" s="44">
        <v>3</v>
      </c>
      <c r="H59" s="44" t="s">
        <v>45</v>
      </c>
      <c r="I59" s="44" t="s">
        <v>1516</v>
      </c>
      <c r="J59" s="372">
        <v>2</v>
      </c>
      <c r="K59" s="372">
        <v>1</v>
      </c>
      <c r="L59" s="372">
        <v>3</v>
      </c>
      <c r="M59" s="372">
        <v>2</v>
      </c>
      <c r="N59" s="372">
        <v>2</v>
      </c>
      <c r="O59" s="372">
        <v>2</v>
      </c>
      <c r="P59" s="372">
        <v>3</v>
      </c>
      <c r="Q59" s="372">
        <v>2</v>
      </c>
      <c r="R59" s="372">
        <v>2</v>
      </c>
      <c r="S59" s="372">
        <v>1</v>
      </c>
      <c r="T59" s="372">
        <v>2</v>
      </c>
      <c r="U59" s="372">
        <v>2</v>
      </c>
      <c r="V59" s="374">
        <v>1</v>
      </c>
      <c r="W59" s="372">
        <v>2</v>
      </c>
      <c r="X59" s="372">
        <v>2</v>
      </c>
      <c r="Y59" s="44" t="s">
        <v>43</v>
      </c>
      <c r="Z59" s="44" t="s">
        <v>43</v>
      </c>
      <c r="AA59" s="384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  <c r="AL59" s="379"/>
    </row>
    <row r="60" spans="1:39" x14ac:dyDescent="0.2">
      <c r="A60" s="371">
        <f>'All data'!A60</f>
        <v>148</v>
      </c>
      <c r="B60" s="44">
        <v>2</v>
      </c>
      <c r="C60" s="44">
        <v>3</v>
      </c>
      <c r="D60" s="44">
        <v>0</v>
      </c>
      <c r="E60" s="44">
        <v>0</v>
      </c>
      <c r="F60" s="44">
        <v>2</v>
      </c>
      <c r="G60" s="44">
        <v>3</v>
      </c>
      <c r="H60" s="44" t="s">
        <v>45</v>
      </c>
      <c r="I60" s="44" t="s">
        <v>1516</v>
      </c>
      <c r="J60" s="44">
        <v>2</v>
      </c>
      <c r="K60" s="44">
        <v>1</v>
      </c>
      <c r="L60" s="44">
        <v>2</v>
      </c>
      <c r="M60" s="44">
        <v>2</v>
      </c>
      <c r="N60" s="44" t="s">
        <v>1349</v>
      </c>
      <c r="O60" s="44">
        <v>2</v>
      </c>
      <c r="P60" s="44">
        <v>3</v>
      </c>
      <c r="Q60" s="44">
        <v>2</v>
      </c>
      <c r="R60" s="44">
        <v>2</v>
      </c>
      <c r="S60" s="44">
        <v>2</v>
      </c>
      <c r="T60" s="44">
        <v>2</v>
      </c>
      <c r="U60" s="44">
        <v>2</v>
      </c>
      <c r="V60" s="44">
        <v>1</v>
      </c>
      <c r="W60" s="44">
        <v>1</v>
      </c>
      <c r="X60" s="44">
        <v>2</v>
      </c>
      <c r="Y60" s="44" t="s">
        <v>43</v>
      </c>
      <c r="Z60" s="44" t="s">
        <v>43</v>
      </c>
      <c r="AA60" s="384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</row>
    <row r="61" spans="1:39" x14ac:dyDescent="0.2">
      <c r="A61" s="371">
        <f>'All data'!A61</f>
        <v>150</v>
      </c>
      <c r="B61" s="372">
        <v>2</v>
      </c>
      <c r="C61" s="372">
        <v>3</v>
      </c>
      <c r="D61" s="372">
        <v>0</v>
      </c>
      <c r="E61" s="372">
        <v>0</v>
      </c>
      <c r="F61" s="372">
        <v>2</v>
      </c>
      <c r="G61" s="44">
        <v>3</v>
      </c>
      <c r="H61" s="44" t="s">
        <v>45</v>
      </c>
      <c r="I61" s="44" t="s">
        <v>1516</v>
      </c>
      <c r="J61" s="372">
        <v>2</v>
      </c>
      <c r="K61" s="372">
        <v>2</v>
      </c>
      <c r="L61" s="372">
        <v>4</v>
      </c>
      <c r="M61" s="372">
        <v>2</v>
      </c>
      <c r="N61" s="372">
        <v>2</v>
      </c>
      <c r="O61" s="372">
        <v>2</v>
      </c>
      <c r="P61" s="372">
        <v>3</v>
      </c>
      <c r="Q61" s="372">
        <v>2</v>
      </c>
      <c r="R61" s="372">
        <v>2</v>
      </c>
      <c r="S61" s="372">
        <v>2</v>
      </c>
      <c r="T61" s="372">
        <v>2</v>
      </c>
      <c r="U61" s="372">
        <v>2</v>
      </c>
      <c r="V61" s="374">
        <v>2</v>
      </c>
      <c r="W61" s="372">
        <v>2</v>
      </c>
      <c r="X61" s="372">
        <v>2</v>
      </c>
      <c r="Y61" s="44" t="s">
        <v>43</v>
      </c>
      <c r="Z61" s="44" t="s">
        <v>45</v>
      </c>
      <c r="AA61" s="384"/>
      <c r="AB61" s="379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</row>
    <row r="62" spans="1:39" x14ac:dyDescent="0.2">
      <c r="A62" s="371">
        <f>'All data'!A62</f>
        <v>154</v>
      </c>
      <c r="B62" s="372">
        <v>2</v>
      </c>
      <c r="C62" s="372">
        <v>2</v>
      </c>
      <c r="D62" s="372">
        <v>0</v>
      </c>
      <c r="E62" s="372">
        <v>0</v>
      </c>
      <c r="F62" s="372">
        <v>1</v>
      </c>
      <c r="G62" s="44">
        <v>2</v>
      </c>
      <c r="H62" s="44" t="s">
        <v>45</v>
      </c>
      <c r="I62" s="44" t="s">
        <v>1516</v>
      </c>
      <c r="J62" s="372">
        <v>2</v>
      </c>
      <c r="K62" s="372">
        <v>2</v>
      </c>
      <c r="L62" s="372">
        <v>2</v>
      </c>
      <c r="M62" s="372">
        <v>2</v>
      </c>
      <c r="N62" s="372">
        <v>2</v>
      </c>
      <c r="O62" s="372">
        <v>2</v>
      </c>
      <c r="P62" s="372">
        <v>2</v>
      </c>
      <c r="Q62" s="372">
        <v>2</v>
      </c>
      <c r="R62" s="372">
        <v>2</v>
      </c>
      <c r="S62" s="372">
        <v>2</v>
      </c>
      <c r="T62" s="372">
        <v>2</v>
      </c>
      <c r="U62" s="372">
        <v>2</v>
      </c>
      <c r="V62" s="374">
        <v>2</v>
      </c>
      <c r="W62" s="372">
        <v>2</v>
      </c>
      <c r="X62" s="372">
        <v>2</v>
      </c>
      <c r="Y62" s="44" t="s">
        <v>45</v>
      </c>
      <c r="Z62" s="44" t="s">
        <v>45</v>
      </c>
      <c r="AA62" s="384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</row>
    <row r="63" spans="1:39" s="383" customFormat="1" x14ac:dyDescent="0.2">
      <c r="A63" s="371">
        <f>'All data'!A63</f>
        <v>155</v>
      </c>
      <c r="B63" s="44">
        <v>2</v>
      </c>
      <c r="C63" s="44">
        <v>3</v>
      </c>
      <c r="D63" s="44">
        <v>0</v>
      </c>
      <c r="E63" s="44">
        <v>0</v>
      </c>
      <c r="F63" s="44">
        <v>2</v>
      </c>
      <c r="G63" s="44" t="s">
        <v>1349</v>
      </c>
      <c r="H63" s="44" t="s">
        <v>43</v>
      </c>
      <c r="I63" s="44" t="s">
        <v>1516</v>
      </c>
      <c r="J63" s="44">
        <v>2</v>
      </c>
      <c r="K63" s="44">
        <v>1</v>
      </c>
      <c r="L63" s="44">
        <v>1.5</v>
      </c>
      <c r="M63" s="44">
        <v>2</v>
      </c>
      <c r="N63" s="44">
        <v>2</v>
      </c>
      <c r="O63" s="44">
        <v>2</v>
      </c>
      <c r="P63" s="44">
        <v>3</v>
      </c>
      <c r="Q63" s="44">
        <v>2</v>
      </c>
      <c r="R63" s="44">
        <v>2</v>
      </c>
      <c r="S63" s="44">
        <v>1.5</v>
      </c>
      <c r="T63" s="44">
        <v>1.5</v>
      </c>
      <c r="U63" s="44">
        <v>2</v>
      </c>
      <c r="V63" s="44">
        <v>1</v>
      </c>
      <c r="W63" s="44">
        <v>2</v>
      </c>
      <c r="X63" s="44">
        <v>1.5</v>
      </c>
      <c r="Y63" s="44" t="s">
        <v>43</v>
      </c>
      <c r="Z63" s="44" t="s">
        <v>43</v>
      </c>
      <c r="AA63" s="382"/>
      <c r="AM63" s="370"/>
    </row>
    <row r="64" spans="1:39" x14ac:dyDescent="0.2">
      <c r="A64" s="371">
        <f>'All data'!A64</f>
        <v>156</v>
      </c>
      <c r="B64" s="44">
        <v>2</v>
      </c>
      <c r="C64" s="44">
        <v>3</v>
      </c>
      <c r="D64" s="44">
        <v>0</v>
      </c>
      <c r="E64" s="44">
        <v>0</v>
      </c>
      <c r="F64" s="44">
        <v>2</v>
      </c>
      <c r="G64" s="44" t="s">
        <v>1349</v>
      </c>
      <c r="H64" s="44" t="s">
        <v>1359</v>
      </c>
      <c r="I64" s="44" t="s">
        <v>1354</v>
      </c>
      <c r="J64" s="44">
        <v>2</v>
      </c>
      <c r="K64" s="44">
        <v>1</v>
      </c>
      <c r="L64" s="44">
        <v>2</v>
      </c>
      <c r="M64" s="44">
        <v>2</v>
      </c>
      <c r="N64" s="44">
        <v>2</v>
      </c>
      <c r="O64" s="44">
        <v>2</v>
      </c>
      <c r="P64" s="44">
        <v>3</v>
      </c>
      <c r="Q64" s="44">
        <v>2</v>
      </c>
      <c r="R64" s="44">
        <v>2</v>
      </c>
      <c r="S64" s="44">
        <v>2</v>
      </c>
      <c r="T64" s="44">
        <v>2</v>
      </c>
      <c r="U64" s="44">
        <v>2</v>
      </c>
      <c r="V64" s="44">
        <v>1</v>
      </c>
      <c r="W64" s="44">
        <v>1</v>
      </c>
      <c r="X64" s="44">
        <v>2</v>
      </c>
      <c r="Y64" s="44" t="s">
        <v>43</v>
      </c>
      <c r="Z64" s="44" t="s">
        <v>43</v>
      </c>
      <c r="AA64" s="384"/>
      <c r="AB64" s="379"/>
      <c r="AC64" s="379"/>
      <c r="AD64" s="379"/>
      <c r="AE64" s="379"/>
      <c r="AF64" s="379"/>
      <c r="AG64" s="379"/>
      <c r="AH64" s="379"/>
      <c r="AI64" s="379"/>
      <c r="AJ64" s="379"/>
      <c r="AK64" s="379"/>
      <c r="AL64" s="379"/>
    </row>
    <row r="65" spans="1:39" x14ac:dyDescent="0.2">
      <c r="A65" s="371">
        <f>'All data'!A65</f>
        <v>157</v>
      </c>
      <c r="B65" s="44">
        <v>2</v>
      </c>
      <c r="C65" s="44">
        <v>3</v>
      </c>
      <c r="D65" s="44">
        <v>0</v>
      </c>
      <c r="E65" s="44">
        <v>1</v>
      </c>
      <c r="F65" s="44">
        <v>1</v>
      </c>
      <c r="G65" s="44">
        <v>3</v>
      </c>
      <c r="H65" s="44" t="s">
        <v>45</v>
      </c>
      <c r="I65" s="44" t="s">
        <v>1516</v>
      </c>
      <c r="J65" s="44">
        <v>2.5</v>
      </c>
      <c r="K65" s="44">
        <v>1</v>
      </c>
      <c r="L65" s="44">
        <v>2</v>
      </c>
      <c r="M65" s="44">
        <v>2</v>
      </c>
      <c r="N65" s="44">
        <v>2</v>
      </c>
      <c r="O65" s="44">
        <v>1.5</v>
      </c>
      <c r="P65" s="44">
        <v>3</v>
      </c>
      <c r="Q65" s="44">
        <v>2.5</v>
      </c>
      <c r="R65" s="44">
        <v>1</v>
      </c>
      <c r="S65" s="44">
        <v>2</v>
      </c>
      <c r="T65" s="44">
        <v>2</v>
      </c>
      <c r="U65" s="44">
        <v>1.5</v>
      </c>
      <c r="V65" s="44">
        <v>1</v>
      </c>
      <c r="W65" s="44">
        <v>1</v>
      </c>
      <c r="X65" s="44">
        <v>2</v>
      </c>
      <c r="Y65" s="44" t="s">
        <v>1186</v>
      </c>
      <c r="Z65" s="44" t="s">
        <v>1186</v>
      </c>
      <c r="AA65" s="384"/>
      <c r="AB65" s="379"/>
      <c r="AC65" s="379"/>
      <c r="AD65" s="379"/>
      <c r="AE65" s="379"/>
      <c r="AF65" s="379"/>
      <c r="AG65" s="379"/>
      <c r="AH65" s="379"/>
      <c r="AI65" s="379"/>
      <c r="AJ65" s="379"/>
      <c r="AK65" s="379"/>
      <c r="AL65" s="379"/>
    </row>
    <row r="66" spans="1:39" s="383" customFormat="1" x14ac:dyDescent="0.2">
      <c r="A66" s="371">
        <f>'All data'!A66</f>
        <v>159</v>
      </c>
      <c r="B66" s="44" t="s">
        <v>1349</v>
      </c>
      <c r="C66" s="44">
        <v>4</v>
      </c>
      <c r="D66" s="44">
        <v>1.5</v>
      </c>
      <c r="E66" s="44">
        <v>1.5</v>
      </c>
      <c r="F66" s="44">
        <v>2</v>
      </c>
      <c r="G66" s="44">
        <v>3</v>
      </c>
      <c r="H66" s="44" t="s">
        <v>45</v>
      </c>
      <c r="I66" s="44" t="s">
        <v>1516</v>
      </c>
      <c r="J66" s="44">
        <v>3</v>
      </c>
      <c r="K66" s="44">
        <v>1</v>
      </c>
      <c r="L66" s="44">
        <v>1</v>
      </c>
      <c r="M66" s="44">
        <v>2</v>
      </c>
      <c r="N66" s="44">
        <v>2</v>
      </c>
      <c r="O66" s="44">
        <v>2</v>
      </c>
      <c r="P66" s="44" t="s">
        <v>1349</v>
      </c>
      <c r="Q66" s="44">
        <v>3</v>
      </c>
      <c r="R66" s="44">
        <v>1.5</v>
      </c>
      <c r="S66" s="44">
        <v>1.5</v>
      </c>
      <c r="T66" s="44">
        <v>3</v>
      </c>
      <c r="U66" s="44">
        <v>2</v>
      </c>
      <c r="V66" s="44">
        <v>1</v>
      </c>
      <c r="W66" s="44">
        <v>1.5</v>
      </c>
      <c r="X66" s="44">
        <v>1.5</v>
      </c>
      <c r="Y66" s="44" t="s">
        <v>1353</v>
      </c>
      <c r="Z66" s="44" t="s">
        <v>1352</v>
      </c>
      <c r="AA66" s="382"/>
    </row>
    <row r="67" spans="1:39" x14ac:dyDescent="0.2">
      <c r="A67" s="371">
        <f>'All data'!A67</f>
        <v>161</v>
      </c>
      <c r="B67" s="372">
        <v>1</v>
      </c>
      <c r="C67" s="372">
        <v>3</v>
      </c>
      <c r="D67" s="372">
        <v>2</v>
      </c>
      <c r="E67" s="372">
        <v>2</v>
      </c>
      <c r="F67" s="372">
        <v>2</v>
      </c>
      <c r="G67" s="44">
        <v>3</v>
      </c>
      <c r="H67" s="44" t="s">
        <v>45</v>
      </c>
      <c r="I67" s="44" t="s">
        <v>1516</v>
      </c>
      <c r="J67" s="372">
        <v>1</v>
      </c>
      <c r="K67" s="372">
        <v>1</v>
      </c>
      <c r="L67" s="372">
        <v>1</v>
      </c>
      <c r="M67" s="372">
        <v>1</v>
      </c>
      <c r="N67" s="372">
        <v>1</v>
      </c>
      <c r="O67" s="372">
        <v>2</v>
      </c>
      <c r="P67" s="372">
        <v>3</v>
      </c>
      <c r="Q67" s="372">
        <v>1</v>
      </c>
      <c r="R67" s="372">
        <v>1</v>
      </c>
      <c r="S67" s="372">
        <v>1</v>
      </c>
      <c r="T67" s="372">
        <v>1</v>
      </c>
      <c r="U67" s="372">
        <v>2</v>
      </c>
      <c r="V67" s="374">
        <v>1</v>
      </c>
      <c r="W67" s="372">
        <v>1</v>
      </c>
      <c r="X67" s="372">
        <v>1</v>
      </c>
      <c r="Y67" s="44" t="s">
        <v>43</v>
      </c>
      <c r="Z67" s="44" t="s">
        <v>43</v>
      </c>
      <c r="AA67" s="384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</row>
    <row r="68" spans="1:39" x14ac:dyDescent="0.2">
      <c r="A68" s="371">
        <f>'All data'!A68</f>
        <v>164</v>
      </c>
      <c r="B68" s="44">
        <v>3</v>
      </c>
      <c r="C68" s="44">
        <v>4</v>
      </c>
      <c r="D68" s="44">
        <v>0</v>
      </c>
      <c r="E68" s="44">
        <v>0</v>
      </c>
      <c r="F68" s="44">
        <v>2</v>
      </c>
      <c r="G68" s="44">
        <v>2</v>
      </c>
      <c r="H68" s="44" t="s">
        <v>45</v>
      </c>
      <c r="I68" s="44" t="s">
        <v>1516</v>
      </c>
      <c r="J68" s="44">
        <v>2</v>
      </c>
      <c r="K68" s="44">
        <v>1</v>
      </c>
      <c r="L68" s="44">
        <v>2</v>
      </c>
      <c r="M68" s="44">
        <v>3</v>
      </c>
      <c r="N68" s="44">
        <v>3</v>
      </c>
      <c r="O68" s="44">
        <v>2</v>
      </c>
      <c r="P68" s="44">
        <v>4</v>
      </c>
      <c r="Q68" s="44">
        <v>2</v>
      </c>
      <c r="R68" s="44">
        <v>1.5</v>
      </c>
      <c r="S68" s="44">
        <v>2</v>
      </c>
      <c r="T68" s="44">
        <v>2</v>
      </c>
      <c r="U68" s="44">
        <v>2</v>
      </c>
      <c r="V68" s="44">
        <v>2</v>
      </c>
      <c r="W68" s="44">
        <v>2</v>
      </c>
      <c r="X68" s="44">
        <v>2</v>
      </c>
      <c r="Y68" s="44" t="s">
        <v>1360</v>
      </c>
      <c r="Z68" s="44" t="s">
        <v>1350</v>
      </c>
      <c r="AA68" s="384"/>
      <c r="AB68" s="379"/>
      <c r="AC68" s="379"/>
      <c r="AD68" s="379"/>
      <c r="AE68" s="379"/>
      <c r="AF68" s="379"/>
      <c r="AG68" s="379"/>
      <c r="AH68" s="379"/>
      <c r="AI68" s="379"/>
      <c r="AJ68" s="379"/>
      <c r="AK68" s="379"/>
      <c r="AL68" s="379"/>
    </row>
    <row r="69" spans="1:39" x14ac:dyDescent="0.2">
      <c r="A69" s="371">
        <f>'All data'!A69</f>
        <v>167</v>
      </c>
      <c r="B69" s="372">
        <v>2</v>
      </c>
      <c r="C69" s="372">
        <v>3</v>
      </c>
      <c r="D69" s="372">
        <v>0</v>
      </c>
      <c r="E69" s="372">
        <v>0</v>
      </c>
      <c r="F69" s="372">
        <v>2</v>
      </c>
      <c r="G69" s="44">
        <v>3</v>
      </c>
      <c r="H69" s="44" t="s">
        <v>45</v>
      </c>
      <c r="I69" s="44" t="s">
        <v>1516</v>
      </c>
      <c r="J69" s="372">
        <v>2</v>
      </c>
      <c r="K69" s="372">
        <v>1</v>
      </c>
      <c r="L69" s="372">
        <v>2</v>
      </c>
      <c r="M69" s="372">
        <v>2</v>
      </c>
      <c r="N69" s="372">
        <v>2</v>
      </c>
      <c r="O69" s="372">
        <v>2</v>
      </c>
      <c r="P69" s="372">
        <v>3</v>
      </c>
      <c r="Q69" s="372">
        <v>2</v>
      </c>
      <c r="R69" s="372">
        <v>2</v>
      </c>
      <c r="S69" s="372">
        <v>1</v>
      </c>
      <c r="T69" s="372">
        <v>2</v>
      </c>
      <c r="U69" s="372">
        <v>2</v>
      </c>
      <c r="V69" s="374">
        <v>1</v>
      </c>
      <c r="W69" s="372">
        <v>2</v>
      </c>
      <c r="X69" s="372">
        <v>2</v>
      </c>
      <c r="Y69" s="44" t="s">
        <v>43</v>
      </c>
      <c r="Z69" s="44" t="s">
        <v>43</v>
      </c>
      <c r="AA69" s="384"/>
      <c r="AB69" s="379"/>
      <c r="AC69" s="379"/>
      <c r="AD69" s="379"/>
      <c r="AE69" s="379"/>
      <c r="AF69" s="379"/>
      <c r="AG69" s="379"/>
      <c r="AH69" s="379"/>
      <c r="AI69" s="379"/>
      <c r="AJ69" s="379"/>
      <c r="AK69" s="379"/>
      <c r="AL69" s="379"/>
    </row>
    <row r="70" spans="1:39" x14ac:dyDescent="0.2">
      <c r="A70" s="371">
        <f>'All data'!A70</f>
        <v>168</v>
      </c>
      <c r="B70" s="44" t="s">
        <v>1349</v>
      </c>
      <c r="C70" s="44">
        <v>2</v>
      </c>
      <c r="D70" s="44">
        <v>1</v>
      </c>
      <c r="E70" s="44">
        <v>1</v>
      </c>
      <c r="F70" s="44">
        <v>2</v>
      </c>
      <c r="G70" s="44" t="s">
        <v>1349</v>
      </c>
      <c r="H70" s="44" t="s">
        <v>43</v>
      </c>
      <c r="I70" s="44" t="s">
        <v>1516</v>
      </c>
      <c r="J70" s="44">
        <v>2</v>
      </c>
      <c r="K70" s="44">
        <v>1</v>
      </c>
      <c r="L70" s="44">
        <v>2</v>
      </c>
      <c r="M70" s="44">
        <v>1</v>
      </c>
      <c r="N70" s="44" t="s">
        <v>1349</v>
      </c>
      <c r="O70" s="44">
        <v>2</v>
      </c>
      <c r="P70" s="44">
        <v>2</v>
      </c>
      <c r="Q70" s="44">
        <v>2</v>
      </c>
      <c r="R70" s="44">
        <v>2</v>
      </c>
      <c r="S70" s="44">
        <v>2</v>
      </c>
      <c r="T70" s="44">
        <v>2</v>
      </c>
      <c r="U70" s="44">
        <v>2</v>
      </c>
      <c r="V70" s="44">
        <v>1</v>
      </c>
      <c r="W70" s="44">
        <v>1</v>
      </c>
      <c r="X70" s="44">
        <v>2</v>
      </c>
      <c r="Y70" s="44" t="s">
        <v>1348</v>
      </c>
      <c r="Z70" s="44" t="s">
        <v>43</v>
      </c>
      <c r="AA70" s="384"/>
      <c r="AB70" s="379"/>
      <c r="AC70" s="379"/>
      <c r="AD70" s="379"/>
      <c r="AE70" s="379"/>
      <c r="AF70" s="379"/>
      <c r="AG70" s="379"/>
      <c r="AH70" s="379"/>
      <c r="AI70" s="379"/>
      <c r="AJ70" s="379"/>
      <c r="AK70" s="379"/>
      <c r="AL70" s="379"/>
    </row>
    <row r="71" spans="1:39" x14ac:dyDescent="0.2">
      <c r="A71" s="371">
        <f>'All data'!A71</f>
        <v>170</v>
      </c>
      <c r="B71" s="44">
        <v>1</v>
      </c>
      <c r="C71" s="44">
        <v>3</v>
      </c>
      <c r="D71" s="44">
        <v>0</v>
      </c>
      <c r="E71" s="44">
        <v>2</v>
      </c>
      <c r="F71" s="44">
        <v>0</v>
      </c>
      <c r="G71" s="44">
        <v>3</v>
      </c>
      <c r="H71" s="44" t="s">
        <v>43</v>
      </c>
      <c r="I71" s="44" t="s">
        <v>1516</v>
      </c>
      <c r="J71" s="44">
        <v>3</v>
      </c>
      <c r="K71" s="44">
        <v>1</v>
      </c>
      <c r="L71" s="44">
        <v>1</v>
      </c>
      <c r="M71" s="44">
        <v>1</v>
      </c>
      <c r="N71" s="44">
        <v>1</v>
      </c>
      <c r="O71" s="44">
        <v>2</v>
      </c>
      <c r="P71" s="44">
        <v>3</v>
      </c>
      <c r="Q71" s="44">
        <v>3</v>
      </c>
      <c r="R71" s="44">
        <v>1</v>
      </c>
      <c r="S71" s="44">
        <v>3</v>
      </c>
      <c r="T71" s="44">
        <v>1</v>
      </c>
      <c r="U71" s="44">
        <v>2</v>
      </c>
      <c r="V71" s="44">
        <v>1</v>
      </c>
      <c r="W71" s="44">
        <v>1</v>
      </c>
      <c r="X71" s="44">
        <v>3</v>
      </c>
      <c r="Y71" s="44" t="s">
        <v>43</v>
      </c>
      <c r="Z71" s="44" t="s">
        <v>43</v>
      </c>
      <c r="AA71" s="384"/>
      <c r="AB71" s="379"/>
      <c r="AC71" s="379"/>
      <c r="AD71" s="379"/>
      <c r="AE71" s="379"/>
      <c r="AF71" s="379"/>
      <c r="AG71" s="379"/>
      <c r="AH71" s="379"/>
      <c r="AI71" s="379"/>
      <c r="AJ71" s="379"/>
      <c r="AK71" s="379"/>
      <c r="AL71" s="379"/>
    </row>
    <row r="72" spans="1:39" x14ac:dyDescent="0.2">
      <c r="A72" s="371">
        <f>'All data'!A72</f>
        <v>174</v>
      </c>
      <c r="B72" s="44">
        <v>2</v>
      </c>
      <c r="C72" s="44">
        <v>3</v>
      </c>
      <c r="D72" s="44">
        <v>1</v>
      </c>
      <c r="E72" s="44">
        <v>1</v>
      </c>
      <c r="F72" s="44">
        <v>1</v>
      </c>
      <c r="G72" s="44">
        <v>3</v>
      </c>
      <c r="H72" s="44" t="s">
        <v>45</v>
      </c>
      <c r="I72" s="44" t="s">
        <v>1516</v>
      </c>
      <c r="J72" s="44">
        <v>2</v>
      </c>
      <c r="K72" s="44">
        <v>1</v>
      </c>
      <c r="L72" s="44">
        <v>2</v>
      </c>
      <c r="M72" s="44">
        <v>2</v>
      </c>
      <c r="N72" s="44">
        <v>2</v>
      </c>
      <c r="O72" s="44">
        <v>2</v>
      </c>
      <c r="P72" s="44">
        <v>3</v>
      </c>
      <c r="Q72" s="44">
        <v>2</v>
      </c>
      <c r="R72" s="44">
        <v>2</v>
      </c>
      <c r="S72" s="44">
        <v>1</v>
      </c>
      <c r="T72" s="44">
        <v>2</v>
      </c>
      <c r="U72" s="44">
        <v>2</v>
      </c>
      <c r="V72" s="44">
        <v>1</v>
      </c>
      <c r="W72" s="44">
        <v>1</v>
      </c>
      <c r="X72" s="44">
        <v>2</v>
      </c>
      <c r="Y72" s="44" t="s">
        <v>43</v>
      </c>
      <c r="Z72" s="44" t="s">
        <v>43</v>
      </c>
      <c r="AA72" s="384"/>
      <c r="AB72" s="379"/>
      <c r="AC72" s="379"/>
      <c r="AD72" s="379"/>
      <c r="AE72" s="379"/>
      <c r="AF72" s="379"/>
      <c r="AG72" s="379"/>
      <c r="AH72" s="379"/>
      <c r="AI72" s="379"/>
      <c r="AJ72" s="379"/>
      <c r="AK72" s="379"/>
      <c r="AL72" s="379"/>
    </row>
    <row r="73" spans="1:39" x14ac:dyDescent="0.2">
      <c r="A73" s="371">
        <f>'All data'!A73</f>
        <v>177</v>
      </c>
      <c r="B73" s="44">
        <v>2</v>
      </c>
      <c r="C73" s="44">
        <v>3</v>
      </c>
      <c r="D73" s="44">
        <v>2</v>
      </c>
      <c r="E73" s="44">
        <v>2</v>
      </c>
      <c r="F73" s="44">
        <v>2</v>
      </c>
      <c r="G73" s="44" t="s">
        <v>1349</v>
      </c>
      <c r="H73" s="44" t="s">
        <v>1359</v>
      </c>
      <c r="I73" s="44" t="s">
        <v>1361</v>
      </c>
      <c r="J73" s="44">
        <v>2</v>
      </c>
      <c r="K73" s="44">
        <v>1</v>
      </c>
      <c r="L73" s="44">
        <v>2</v>
      </c>
      <c r="M73" s="44">
        <v>2</v>
      </c>
      <c r="N73" s="44">
        <v>2</v>
      </c>
      <c r="O73" s="44">
        <v>2</v>
      </c>
      <c r="P73" s="44">
        <v>3</v>
      </c>
      <c r="Q73" s="44">
        <v>2</v>
      </c>
      <c r="R73" s="44">
        <v>2</v>
      </c>
      <c r="S73" s="44">
        <v>2</v>
      </c>
      <c r="T73" s="44">
        <v>2</v>
      </c>
      <c r="U73" s="44">
        <v>2</v>
      </c>
      <c r="V73" s="44">
        <v>1</v>
      </c>
      <c r="W73" s="44">
        <v>0</v>
      </c>
      <c r="X73" s="44">
        <v>2</v>
      </c>
      <c r="Y73" s="44" t="s">
        <v>43</v>
      </c>
      <c r="Z73" s="44" t="s">
        <v>43</v>
      </c>
      <c r="AA73" s="384"/>
      <c r="AB73" s="379"/>
      <c r="AC73" s="379"/>
      <c r="AD73" s="379"/>
      <c r="AE73" s="379"/>
      <c r="AF73" s="379"/>
      <c r="AG73" s="379"/>
      <c r="AH73" s="379"/>
      <c r="AI73" s="379"/>
      <c r="AJ73" s="379"/>
      <c r="AK73" s="379"/>
      <c r="AL73" s="379"/>
    </row>
    <row r="74" spans="1:39" x14ac:dyDescent="0.2">
      <c r="A74" s="371">
        <f>'All data'!A74</f>
        <v>181</v>
      </c>
      <c r="B74" s="44">
        <v>2</v>
      </c>
      <c r="C74" s="44">
        <v>3</v>
      </c>
      <c r="D74" s="44">
        <v>0</v>
      </c>
      <c r="E74" s="44">
        <v>0</v>
      </c>
      <c r="F74" s="44">
        <v>1</v>
      </c>
      <c r="G74" s="44" t="s">
        <v>1349</v>
      </c>
      <c r="H74" s="44" t="s">
        <v>43</v>
      </c>
      <c r="I74" s="44" t="s">
        <v>1516</v>
      </c>
      <c r="J74" s="44">
        <v>2</v>
      </c>
      <c r="K74" s="44">
        <v>1</v>
      </c>
      <c r="L74" s="44">
        <v>2</v>
      </c>
      <c r="M74" s="44">
        <v>2</v>
      </c>
      <c r="N74" s="44">
        <v>2</v>
      </c>
      <c r="O74" s="44">
        <v>2</v>
      </c>
      <c r="P74" s="44">
        <v>3</v>
      </c>
      <c r="Q74" s="44">
        <v>2</v>
      </c>
      <c r="R74" s="44">
        <v>2</v>
      </c>
      <c r="S74" s="44">
        <v>2</v>
      </c>
      <c r="T74" s="44">
        <v>2</v>
      </c>
      <c r="U74" s="44">
        <v>2</v>
      </c>
      <c r="V74" s="44">
        <v>1</v>
      </c>
      <c r="W74" s="44">
        <v>2</v>
      </c>
      <c r="X74" s="44">
        <v>2</v>
      </c>
      <c r="Y74" s="44" t="s">
        <v>43</v>
      </c>
      <c r="Z74" s="44" t="s">
        <v>43</v>
      </c>
      <c r="AA74" s="384"/>
      <c r="AB74" s="379"/>
      <c r="AC74" s="379"/>
      <c r="AD74" s="379"/>
      <c r="AE74" s="379"/>
      <c r="AF74" s="379"/>
      <c r="AG74" s="379"/>
      <c r="AH74" s="379"/>
      <c r="AI74" s="379"/>
      <c r="AJ74" s="379"/>
      <c r="AK74" s="379"/>
      <c r="AL74" s="379"/>
    </row>
    <row r="75" spans="1:39" s="383" customFormat="1" x14ac:dyDescent="0.2">
      <c r="A75" s="371">
        <f>'All data'!A75</f>
        <v>182</v>
      </c>
      <c r="B75" s="44">
        <v>3</v>
      </c>
      <c r="C75" s="44">
        <v>3</v>
      </c>
      <c r="D75" s="44">
        <v>2</v>
      </c>
      <c r="E75" s="44">
        <v>0</v>
      </c>
      <c r="F75" s="44">
        <v>2</v>
      </c>
      <c r="G75" s="44">
        <v>3</v>
      </c>
      <c r="H75" s="44" t="s">
        <v>45</v>
      </c>
      <c r="I75" s="44" t="s">
        <v>1516</v>
      </c>
      <c r="J75" s="44">
        <v>2</v>
      </c>
      <c r="K75" s="44">
        <v>1</v>
      </c>
      <c r="L75" s="44" t="s">
        <v>1358</v>
      </c>
      <c r="M75" s="44">
        <v>3</v>
      </c>
      <c r="N75" s="44">
        <v>3</v>
      </c>
      <c r="O75" s="44">
        <v>2</v>
      </c>
      <c r="P75" s="44">
        <v>3</v>
      </c>
      <c r="Q75" s="44">
        <v>2</v>
      </c>
      <c r="R75" s="44">
        <v>2</v>
      </c>
      <c r="S75" s="44">
        <v>2</v>
      </c>
      <c r="T75" s="44">
        <v>2</v>
      </c>
      <c r="U75" s="44">
        <v>2</v>
      </c>
      <c r="V75" s="44">
        <v>1</v>
      </c>
      <c r="W75" s="44">
        <v>1</v>
      </c>
      <c r="X75" s="44">
        <v>2</v>
      </c>
      <c r="Y75" s="44" t="s">
        <v>43</v>
      </c>
      <c r="Z75" s="44" t="s">
        <v>43</v>
      </c>
      <c r="AA75" s="382"/>
      <c r="AM75" s="370"/>
    </row>
    <row r="76" spans="1:39" s="383" customFormat="1" x14ac:dyDescent="0.2">
      <c r="A76" s="371">
        <f>'All data'!A76</f>
        <v>184</v>
      </c>
      <c r="B76" s="44">
        <v>2</v>
      </c>
      <c r="C76" s="44">
        <v>3</v>
      </c>
      <c r="D76" s="44">
        <v>0</v>
      </c>
      <c r="E76" s="44">
        <v>0</v>
      </c>
      <c r="F76" s="44">
        <v>1</v>
      </c>
      <c r="G76" s="44">
        <v>3</v>
      </c>
      <c r="H76" s="44" t="s">
        <v>45</v>
      </c>
      <c r="I76" s="44" t="s">
        <v>1516</v>
      </c>
      <c r="J76" s="44">
        <v>2</v>
      </c>
      <c r="K76" s="44">
        <v>1</v>
      </c>
      <c r="L76" s="44">
        <v>2</v>
      </c>
      <c r="M76" s="44">
        <v>2</v>
      </c>
      <c r="N76" s="44">
        <v>2</v>
      </c>
      <c r="O76" s="44">
        <v>2</v>
      </c>
      <c r="P76" s="44">
        <v>3</v>
      </c>
      <c r="Q76" s="44">
        <v>2</v>
      </c>
      <c r="R76" s="44">
        <v>2</v>
      </c>
      <c r="S76" s="44">
        <v>2</v>
      </c>
      <c r="T76" s="44">
        <v>2</v>
      </c>
      <c r="U76" s="44">
        <v>2</v>
      </c>
      <c r="V76" s="44">
        <v>1</v>
      </c>
      <c r="W76" s="44">
        <v>1</v>
      </c>
      <c r="X76" s="44">
        <v>2</v>
      </c>
      <c r="Y76" s="44" t="s">
        <v>43</v>
      </c>
      <c r="Z76" s="44" t="s">
        <v>43</v>
      </c>
      <c r="AA76" s="382"/>
      <c r="AM76" s="370"/>
    </row>
    <row r="77" spans="1:39" s="383" customFormat="1" x14ac:dyDescent="0.2">
      <c r="A77" s="371">
        <f>'All data'!A77</f>
        <v>187</v>
      </c>
      <c r="B77" s="44">
        <v>2</v>
      </c>
      <c r="C77" s="44">
        <v>3</v>
      </c>
      <c r="D77" s="44">
        <v>0</v>
      </c>
      <c r="E77" s="44">
        <v>0</v>
      </c>
      <c r="F77" s="44">
        <v>2</v>
      </c>
      <c r="G77" s="44" t="s">
        <v>1349</v>
      </c>
      <c r="H77" s="44" t="s">
        <v>45</v>
      </c>
      <c r="I77" s="44" t="s">
        <v>1516</v>
      </c>
      <c r="J77" s="44">
        <v>2</v>
      </c>
      <c r="K77" s="44">
        <v>1</v>
      </c>
      <c r="L77" s="44">
        <v>2</v>
      </c>
      <c r="M77" s="44">
        <v>2</v>
      </c>
      <c r="N77" s="44">
        <v>2</v>
      </c>
      <c r="O77" s="44">
        <v>3</v>
      </c>
      <c r="P77" s="44">
        <v>3</v>
      </c>
      <c r="Q77" s="44">
        <v>2</v>
      </c>
      <c r="R77" s="44">
        <v>2</v>
      </c>
      <c r="S77" s="44">
        <v>2</v>
      </c>
      <c r="T77" s="44">
        <v>2</v>
      </c>
      <c r="U77" s="44">
        <v>3</v>
      </c>
      <c r="V77" s="44">
        <v>1</v>
      </c>
      <c r="W77" s="44">
        <v>2</v>
      </c>
      <c r="X77" s="44">
        <v>2</v>
      </c>
      <c r="Y77" s="44" t="s">
        <v>1186</v>
      </c>
      <c r="Z77" s="44" t="s">
        <v>1350</v>
      </c>
      <c r="AA77" s="382"/>
    </row>
    <row r="78" spans="1:39" s="383" customFormat="1" x14ac:dyDescent="0.2">
      <c r="A78" s="371">
        <f>'All data'!A78</f>
        <v>192</v>
      </c>
      <c r="B78" s="44">
        <v>2</v>
      </c>
      <c r="C78" s="44">
        <v>3</v>
      </c>
      <c r="D78" s="44">
        <v>0</v>
      </c>
      <c r="E78" s="44">
        <v>0</v>
      </c>
      <c r="F78" s="44">
        <v>2</v>
      </c>
      <c r="G78" s="44">
        <v>3</v>
      </c>
      <c r="H78" s="44" t="s">
        <v>45</v>
      </c>
      <c r="I78" s="44" t="s">
        <v>1516</v>
      </c>
      <c r="J78" s="44">
        <v>2</v>
      </c>
      <c r="K78" s="44">
        <v>1</v>
      </c>
      <c r="L78" s="44">
        <v>2</v>
      </c>
      <c r="M78" s="44">
        <v>2</v>
      </c>
      <c r="N78" s="44">
        <v>2</v>
      </c>
      <c r="O78" s="44">
        <v>2</v>
      </c>
      <c r="P78" s="44">
        <v>3</v>
      </c>
      <c r="Q78" s="44">
        <v>2</v>
      </c>
      <c r="R78" s="44">
        <v>2</v>
      </c>
      <c r="S78" s="44">
        <v>2</v>
      </c>
      <c r="T78" s="44">
        <v>2</v>
      </c>
      <c r="U78" s="44">
        <v>2</v>
      </c>
      <c r="V78" s="44">
        <v>0</v>
      </c>
      <c r="W78" s="44">
        <v>1</v>
      </c>
      <c r="X78" s="44">
        <v>2</v>
      </c>
      <c r="Y78" s="44" t="s">
        <v>1186</v>
      </c>
      <c r="Z78" s="44" t="s">
        <v>1186</v>
      </c>
      <c r="AA78" s="382"/>
    </row>
    <row r="79" spans="1:39" s="383" customFormat="1" x14ac:dyDescent="0.2">
      <c r="A79" s="371">
        <f>'All data'!A79</f>
        <v>195</v>
      </c>
      <c r="B79" s="44">
        <v>2</v>
      </c>
      <c r="C79" s="44">
        <v>3</v>
      </c>
      <c r="D79" s="44">
        <v>0</v>
      </c>
      <c r="E79" s="44">
        <v>2</v>
      </c>
      <c r="F79" s="44">
        <v>2</v>
      </c>
      <c r="G79" s="44" t="s">
        <v>1349</v>
      </c>
      <c r="H79" s="44" t="s">
        <v>45</v>
      </c>
      <c r="I79" s="44" t="s">
        <v>1516</v>
      </c>
      <c r="J79" s="44">
        <v>2.5</v>
      </c>
      <c r="K79" s="44">
        <v>1</v>
      </c>
      <c r="L79" s="44">
        <v>1.5</v>
      </c>
      <c r="M79" s="44">
        <v>2</v>
      </c>
      <c r="N79" s="44">
        <v>2</v>
      </c>
      <c r="O79" s="44">
        <v>2</v>
      </c>
      <c r="P79" s="44">
        <v>3</v>
      </c>
      <c r="Q79" s="44">
        <v>2.5</v>
      </c>
      <c r="R79" s="44">
        <v>1.5</v>
      </c>
      <c r="S79" s="44">
        <v>2</v>
      </c>
      <c r="T79" s="44">
        <v>2</v>
      </c>
      <c r="U79" s="44">
        <v>2</v>
      </c>
      <c r="V79" s="44">
        <v>1</v>
      </c>
      <c r="W79" s="44">
        <v>1</v>
      </c>
      <c r="X79" s="44">
        <v>2</v>
      </c>
      <c r="Y79" s="44" t="s">
        <v>43</v>
      </c>
      <c r="Z79" s="44" t="s">
        <v>43</v>
      </c>
      <c r="AA79" s="382"/>
    </row>
    <row r="80" spans="1:39" s="383" customFormat="1" x14ac:dyDescent="0.2">
      <c r="A80" s="371">
        <f>'All data'!A80</f>
        <v>196</v>
      </c>
      <c r="B80" s="44">
        <v>2</v>
      </c>
      <c r="C80" s="44">
        <v>2</v>
      </c>
      <c r="D80" s="44">
        <v>0</v>
      </c>
      <c r="E80" s="44">
        <v>0</v>
      </c>
      <c r="F80" s="44">
        <v>2</v>
      </c>
      <c r="G80" s="44">
        <v>2</v>
      </c>
      <c r="H80" s="44" t="s">
        <v>45</v>
      </c>
      <c r="I80" s="44" t="s">
        <v>1516</v>
      </c>
      <c r="J80" s="44">
        <v>2</v>
      </c>
      <c r="K80" s="44">
        <v>1</v>
      </c>
      <c r="L80" s="44">
        <v>2</v>
      </c>
      <c r="M80" s="44">
        <v>2</v>
      </c>
      <c r="N80" s="44">
        <v>2</v>
      </c>
      <c r="O80" s="44">
        <v>2</v>
      </c>
      <c r="P80" s="44" t="s">
        <v>1349</v>
      </c>
      <c r="Q80" s="44">
        <v>2</v>
      </c>
      <c r="R80" s="44">
        <v>2</v>
      </c>
      <c r="S80" s="44">
        <v>2.5</v>
      </c>
      <c r="T80" s="44">
        <v>3</v>
      </c>
      <c r="U80" s="44">
        <v>2</v>
      </c>
      <c r="V80" s="44">
        <v>1</v>
      </c>
      <c r="W80" s="44">
        <v>1</v>
      </c>
      <c r="X80" s="44">
        <v>2.5</v>
      </c>
      <c r="Y80" s="44" t="s">
        <v>45</v>
      </c>
      <c r="Z80" s="44" t="s">
        <v>43</v>
      </c>
      <c r="AA80" s="382"/>
    </row>
    <row r="81" spans="1:39" s="383" customFormat="1" x14ac:dyDescent="0.2">
      <c r="A81" s="371">
        <f>'All data'!A81</f>
        <v>200</v>
      </c>
      <c r="B81" s="385"/>
      <c r="C81" s="385"/>
      <c r="D81" s="385"/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  <c r="AA81" s="382"/>
    </row>
    <row r="82" spans="1:39" s="383" customFormat="1" x14ac:dyDescent="0.2">
      <c r="A82" s="371">
        <f>'All data'!A82</f>
        <v>201</v>
      </c>
      <c r="B82" s="385"/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  <c r="AA82" s="382"/>
    </row>
    <row r="83" spans="1:39" s="383" customFormat="1" x14ac:dyDescent="0.2">
      <c r="A83" s="371">
        <f>'All data'!A83</f>
        <v>206</v>
      </c>
      <c r="B83" s="44">
        <v>1</v>
      </c>
      <c r="C83" s="44">
        <v>3</v>
      </c>
      <c r="D83" s="44">
        <v>3</v>
      </c>
      <c r="E83" s="44">
        <v>3</v>
      </c>
      <c r="F83" s="44">
        <v>2</v>
      </c>
      <c r="G83" s="44">
        <v>3</v>
      </c>
      <c r="H83" s="44" t="s">
        <v>45</v>
      </c>
      <c r="I83" s="44" t="s">
        <v>1516</v>
      </c>
      <c r="J83" s="44">
        <v>2</v>
      </c>
      <c r="K83" s="44">
        <v>2</v>
      </c>
      <c r="L83" s="44">
        <v>1</v>
      </c>
      <c r="M83" s="44">
        <v>1</v>
      </c>
      <c r="N83" s="44">
        <v>1</v>
      </c>
      <c r="O83" s="44">
        <v>2</v>
      </c>
      <c r="P83" s="44">
        <v>3</v>
      </c>
      <c r="Q83" s="44">
        <v>2</v>
      </c>
      <c r="R83" s="44">
        <v>2</v>
      </c>
      <c r="S83" s="44">
        <v>2</v>
      </c>
      <c r="T83" s="44">
        <v>2</v>
      </c>
      <c r="U83" s="44">
        <v>2</v>
      </c>
      <c r="V83" s="44">
        <v>2</v>
      </c>
      <c r="W83" s="44">
        <v>1</v>
      </c>
      <c r="X83" s="44">
        <v>1</v>
      </c>
      <c r="Y83" s="44" t="s">
        <v>43</v>
      </c>
      <c r="Z83" s="44" t="s">
        <v>1350</v>
      </c>
      <c r="AA83" s="382"/>
    </row>
    <row r="84" spans="1:39" s="383" customFormat="1" x14ac:dyDescent="0.2">
      <c r="A84" s="371">
        <f>'All data'!A84</f>
        <v>209</v>
      </c>
      <c r="B84" s="44">
        <v>3</v>
      </c>
      <c r="C84" s="44">
        <v>3</v>
      </c>
      <c r="D84" s="44">
        <v>0</v>
      </c>
      <c r="E84" s="44">
        <v>1</v>
      </c>
      <c r="F84" s="44">
        <v>3</v>
      </c>
      <c r="G84" s="44" t="s">
        <v>1349</v>
      </c>
      <c r="H84" s="44" t="s">
        <v>45</v>
      </c>
      <c r="I84" s="44" t="s">
        <v>1516</v>
      </c>
      <c r="J84" s="44">
        <v>2</v>
      </c>
      <c r="K84" s="44">
        <v>1.5</v>
      </c>
      <c r="L84" s="44">
        <v>2</v>
      </c>
      <c r="M84" s="44">
        <v>2</v>
      </c>
      <c r="N84" s="44">
        <v>2</v>
      </c>
      <c r="O84" s="44">
        <v>3</v>
      </c>
      <c r="P84" s="44">
        <v>2</v>
      </c>
      <c r="Q84" s="44">
        <v>2</v>
      </c>
      <c r="R84" s="44">
        <v>2</v>
      </c>
      <c r="S84" s="44">
        <v>2</v>
      </c>
      <c r="T84" s="44">
        <v>2</v>
      </c>
      <c r="U84" s="44">
        <v>3</v>
      </c>
      <c r="V84" s="44">
        <v>1.5</v>
      </c>
      <c r="W84" s="44">
        <v>2</v>
      </c>
      <c r="X84" s="44">
        <v>2</v>
      </c>
      <c r="Y84" s="44" t="s">
        <v>1360</v>
      </c>
      <c r="Z84" s="44" t="s">
        <v>1353</v>
      </c>
      <c r="AA84" s="382"/>
    </row>
    <row r="85" spans="1:39" s="383" customFormat="1" x14ac:dyDescent="0.2">
      <c r="A85" s="371">
        <f>'All data'!A85</f>
        <v>215</v>
      </c>
      <c r="B85" s="44">
        <v>2</v>
      </c>
      <c r="C85" s="44">
        <v>3</v>
      </c>
      <c r="D85" s="44">
        <v>0</v>
      </c>
      <c r="E85" s="44">
        <v>0</v>
      </c>
      <c r="F85" s="44">
        <v>2</v>
      </c>
      <c r="G85" s="44">
        <v>3</v>
      </c>
      <c r="H85" s="44" t="s">
        <v>45</v>
      </c>
      <c r="I85" s="44" t="s">
        <v>1516</v>
      </c>
      <c r="J85" s="44">
        <v>2</v>
      </c>
      <c r="K85" s="44">
        <v>1</v>
      </c>
      <c r="L85" s="44">
        <v>2</v>
      </c>
      <c r="M85" s="44">
        <v>2</v>
      </c>
      <c r="N85" s="44">
        <v>2</v>
      </c>
      <c r="O85" s="44">
        <v>2</v>
      </c>
      <c r="P85" s="44">
        <v>3</v>
      </c>
      <c r="Q85" s="44">
        <v>2</v>
      </c>
      <c r="R85" s="44">
        <v>2</v>
      </c>
      <c r="S85" s="44">
        <v>3</v>
      </c>
      <c r="T85" s="44">
        <v>2</v>
      </c>
      <c r="U85" s="44">
        <v>2</v>
      </c>
      <c r="V85" s="44">
        <v>1</v>
      </c>
      <c r="W85" s="44">
        <v>2</v>
      </c>
      <c r="X85" s="44">
        <v>1</v>
      </c>
      <c r="Y85" s="44" t="s">
        <v>43</v>
      </c>
      <c r="Z85" s="44" t="s">
        <v>43</v>
      </c>
      <c r="AA85" s="382"/>
    </row>
    <row r="86" spans="1:39" s="383" customFormat="1" x14ac:dyDescent="0.2">
      <c r="A86" s="371">
        <f>'All data'!A86</f>
        <v>218</v>
      </c>
      <c r="B86" s="44">
        <v>2</v>
      </c>
      <c r="C86" s="44">
        <v>3</v>
      </c>
      <c r="D86" s="44">
        <v>0</v>
      </c>
      <c r="E86" s="44">
        <v>1</v>
      </c>
      <c r="F86" s="44">
        <v>1.5</v>
      </c>
      <c r="G86" s="44">
        <v>3</v>
      </c>
      <c r="H86" s="44" t="s">
        <v>45</v>
      </c>
      <c r="I86" s="44" t="s">
        <v>1516</v>
      </c>
      <c r="J86" s="44">
        <v>2</v>
      </c>
      <c r="K86" s="44">
        <v>2</v>
      </c>
      <c r="L86" s="44">
        <v>2</v>
      </c>
      <c r="M86" s="44">
        <v>2</v>
      </c>
      <c r="N86" s="44">
        <v>2</v>
      </c>
      <c r="O86" s="44">
        <v>2</v>
      </c>
      <c r="P86" s="44">
        <v>3</v>
      </c>
      <c r="Q86" s="44">
        <v>2</v>
      </c>
      <c r="R86" s="44">
        <v>2</v>
      </c>
      <c r="S86" s="44">
        <v>2</v>
      </c>
      <c r="T86" s="44">
        <v>2</v>
      </c>
      <c r="U86" s="44">
        <v>2</v>
      </c>
      <c r="V86" s="44">
        <v>2</v>
      </c>
      <c r="W86" s="44">
        <v>2</v>
      </c>
      <c r="X86" s="44">
        <v>2</v>
      </c>
      <c r="Y86" s="44" t="s">
        <v>43</v>
      </c>
      <c r="Z86" s="44" t="s">
        <v>1350</v>
      </c>
      <c r="AA86" s="382"/>
    </row>
    <row r="87" spans="1:39" s="383" customFormat="1" x14ac:dyDescent="0.2">
      <c r="A87" s="371">
        <f>'All data'!A87</f>
        <v>228</v>
      </c>
      <c r="B87" s="385"/>
      <c r="C87" s="385"/>
      <c r="D87" s="385"/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5"/>
      <c r="U87" s="385"/>
      <c r="V87" s="385"/>
      <c r="W87" s="385"/>
      <c r="X87" s="385"/>
      <c r="Y87" s="385"/>
      <c r="Z87" s="385"/>
      <c r="AA87" s="382"/>
    </row>
    <row r="88" spans="1:39" s="383" customFormat="1" x14ac:dyDescent="0.2">
      <c r="A88" s="371">
        <f>'All data'!A88</f>
        <v>229</v>
      </c>
      <c r="B88" s="44" t="s">
        <v>1349</v>
      </c>
      <c r="C88" s="44">
        <v>2</v>
      </c>
      <c r="D88" s="44">
        <v>1</v>
      </c>
      <c r="E88" s="44">
        <v>1</v>
      </c>
      <c r="F88" s="44">
        <v>2</v>
      </c>
      <c r="G88" s="44">
        <v>2</v>
      </c>
      <c r="H88" s="44" t="s">
        <v>45</v>
      </c>
      <c r="I88" s="44" t="s">
        <v>1516</v>
      </c>
      <c r="J88" s="44">
        <v>2</v>
      </c>
      <c r="K88" s="44">
        <v>1</v>
      </c>
      <c r="L88" s="44">
        <v>1.5</v>
      </c>
      <c r="M88" s="44">
        <v>2</v>
      </c>
      <c r="N88" s="44" t="s">
        <v>1349</v>
      </c>
      <c r="O88" s="44">
        <v>2</v>
      </c>
      <c r="P88" s="44">
        <v>2</v>
      </c>
      <c r="Q88" s="44">
        <v>2</v>
      </c>
      <c r="R88" s="44">
        <v>2</v>
      </c>
      <c r="S88" s="44">
        <v>2</v>
      </c>
      <c r="T88" s="44">
        <v>1.5</v>
      </c>
      <c r="U88" s="44">
        <v>2</v>
      </c>
      <c r="V88" s="44">
        <v>1</v>
      </c>
      <c r="W88" s="44">
        <v>1</v>
      </c>
      <c r="X88" s="44">
        <v>2</v>
      </c>
      <c r="Y88" s="44" t="s">
        <v>45</v>
      </c>
      <c r="Z88" s="44" t="s">
        <v>1350</v>
      </c>
      <c r="AA88" s="382"/>
      <c r="AM88" s="370"/>
    </row>
    <row r="89" spans="1:39" x14ac:dyDescent="0.2">
      <c r="A89" s="371">
        <f>'All data'!A89</f>
        <v>231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385"/>
      <c r="S89" s="385"/>
      <c r="T89" s="44"/>
      <c r="U89" s="44"/>
      <c r="V89" s="44"/>
      <c r="W89" s="44"/>
      <c r="X89" s="44"/>
      <c r="Y89" s="385"/>
      <c r="Z89" s="44"/>
      <c r="AA89" s="384"/>
      <c r="AB89" s="379"/>
      <c r="AC89" s="379"/>
      <c r="AD89" s="379"/>
      <c r="AE89" s="379"/>
      <c r="AF89" s="379"/>
      <c r="AG89" s="379"/>
      <c r="AH89" s="379"/>
      <c r="AI89" s="379"/>
      <c r="AJ89" s="379"/>
      <c r="AK89" s="379"/>
      <c r="AL89" s="379"/>
    </row>
    <row r="90" spans="1:39" x14ac:dyDescent="0.2">
      <c r="A90" s="371">
        <f>'All data'!A90</f>
        <v>232</v>
      </c>
      <c r="B90" s="44"/>
      <c r="C90" s="386"/>
      <c r="D90" s="386"/>
      <c r="E90" s="386"/>
      <c r="F90" s="386"/>
      <c r="G90" s="44"/>
      <c r="H90" s="44"/>
      <c r="I90" s="44"/>
      <c r="J90" s="386"/>
      <c r="K90" s="386"/>
      <c r="L90" s="44"/>
      <c r="M90" s="44"/>
      <c r="N90" s="386"/>
      <c r="O90" s="44"/>
      <c r="P90" s="44"/>
      <c r="Q90" s="44"/>
      <c r="R90" s="385"/>
      <c r="S90" s="385"/>
      <c r="T90" s="44"/>
      <c r="U90" s="44"/>
      <c r="V90" s="44"/>
      <c r="W90" s="44"/>
      <c r="X90" s="44"/>
      <c r="Y90" s="385"/>
      <c r="Z90" s="386"/>
      <c r="AA90" s="384"/>
      <c r="AB90" s="379"/>
      <c r="AC90" s="379"/>
      <c r="AD90" s="379"/>
      <c r="AE90" s="379"/>
      <c r="AF90" s="379"/>
      <c r="AG90" s="379"/>
      <c r="AH90" s="379"/>
      <c r="AI90" s="379"/>
      <c r="AJ90" s="379"/>
      <c r="AK90" s="379"/>
      <c r="AL90" s="379"/>
    </row>
    <row r="91" spans="1:39" x14ac:dyDescent="0.2">
      <c r="A91" s="371">
        <f>'All data'!A91</f>
        <v>237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385"/>
      <c r="S91" s="385"/>
      <c r="T91" s="44"/>
      <c r="U91" s="44"/>
      <c r="V91" s="44"/>
      <c r="W91" s="375"/>
      <c r="X91" s="387"/>
      <c r="Y91" s="385"/>
      <c r="Z91" s="44"/>
      <c r="AA91" s="384"/>
      <c r="AB91" s="379"/>
      <c r="AC91" s="379"/>
      <c r="AD91" s="379"/>
      <c r="AE91" s="379"/>
      <c r="AF91" s="379"/>
      <c r="AG91" s="379"/>
      <c r="AH91" s="379"/>
      <c r="AI91" s="379"/>
      <c r="AJ91" s="379"/>
      <c r="AK91" s="379"/>
      <c r="AL91" s="379"/>
    </row>
    <row r="92" spans="1:39" x14ac:dyDescent="0.2">
      <c r="A92" s="371">
        <f>'All data'!A92</f>
        <v>238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385"/>
      <c r="S92" s="385"/>
      <c r="T92" s="44"/>
      <c r="U92" s="44"/>
      <c r="V92" s="44"/>
      <c r="W92" s="375"/>
      <c r="X92" s="387"/>
      <c r="Y92" s="385"/>
      <c r="Z92" s="44"/>
      <c r="AA92" s="384"/>
      <c r="AB92" s="379"/>
      <c r="AC92" s="379"/>
      <c r="AD92" s="379"/>
      <c r="AE92" s="379"/>
      <c r="AF92" s="379"/>
      <c r="AG92" s="379"/>
      <c r="AH92" s="379"/>
      <c r="AI92" s="379"/>
      <c r="AJ92" s="379"/>
      <c r="AK92" s="379"/>
      <c r="AL92" s="379"/>
    </row>
    <row r="93" spans="1:39" x14ac:dyDescent="0.2">
      <c r="A93" s="371">
        <f>'All data'!A93</f>
        <v>241</v>
      </c>
      <c r="B93" s="388"/>
      <c r="C93" s="371"/>
      <c r="D93" s="371"/>
      <c r="E93" s="371"/>
      <c r="F93" s="371"/>
      <c r="G93" s="371"/>
      <c r="H93" s="371"/>
      <c r="I93" s="371"/>
      <c r="J93" s="371"/>
      <c r="K93" s="371"/>
      <c r="L93" s="230"/>
      <c r="M93" s="371"/>
      <c r="N93" s="371"/>
      <c r="O93" s="230"/>
      <c r="P93" s="371"/>
      <c r="Q93" s="371"/>
      <c r="R93" s="225"/>
      <c r="S93" s="225"/>
      <c r="T93" s="230"/>
      <c r="U93" s="230"/>
      <c r="V93" s="371"/>
      <c r="W93" s="376"/>
      <c r="X93" s="371"/>
      <c r="Y93" s="389"/>
      <c r="Z93" s="371"/>
      <c r="AA93" s="384"/>
      <c r="AB93" s="379"/>
      <c r="AC93" s="379"/>
      <c r="AD93" s="379"/>
      <c r="AE93" s="379"/>
      <c r="AF93" s="379"/>
      <c r="AG93" s="379"/>
      <c r="AH93" s="379"/>
      <c r="AI93" s="379"/>
      <c r="AJ93" s="379"/>
      <c r="AK93" s="379"/>
      <c r="AL93" s="379"/>
    </row>
    <row r="94" spans="1:39" x14ac:dyDescent="0.2">
      <c r="A94" s="371">
        <f>'All data'!A94</f>
        <v>242</v>
      </c>
      <c r="B94" s="388"/>
      <c r="C94" s="371"/>
      <c r="D94" s="371"/>
      <c r="E94" s="371"/>
      <c r="F94" s="371"/>
      <c r="G94" s="371"/>
      <c r="H94" s="371"/>
      <c r="I94" s="371"/>
      <c r="J94" s="371"/>
      <c r="K94" s="371"/>
      <c r="L94" s="230"/>
      <c r="M94" s="371"/>
      <c r="N94" s="371"/>
      <c r="O94" s="230"/>
      <c r="P94" s="371"/>
      <c r="Q94" s="371"/>
      <c r="R94" s="225"/>
      <c r="S94" s="225"/>
      <c r="T94" s="230"/>
      <c r="U94" s="230"/>
      <c r="V94" s="371"/>
      <c r="W94" s="376"/>
      <c r="X94" s="371"/>
      <c r="Y94" s="389"/>
      <c r="Z94" s="371"/>
      <c r="AA94" s="384"/>
      <c r="AB94" s="379"/>
      <c r="AC94" s="379"/>
      <c r="AD94" s="379"/>
      <c r="AE94" s="379"/>
      <c r="AF94" s="379"/>
      <c r="AG94" s="379"/>
      <c r="AH94" s="379"/>
      <c r="AI94" s="379"/>
      <c r="AJ94" s="379"/>
      <c r="AK94" s="379"/>
      <c r="AL94" s="379"/>
    </row>
    <row r="95" spans="1:39" x14ac:dyDescent="0.2">
      <c r="A95" s="371">
        <f>'All data'!A95</f>
        <v>245</v>
      </c>
      <c r="B95" s="388"/>
      <c r="C95" s="371"/>
      <c r="D95" s="371"/>
      <c r="E95" s="371"/>
      <c r="F95" s="371"/>
      <c r="G95" s="371"/>
      <c r="H95" s="371"/>
      <c r="I95" s="371"/>
      <c r="J95" s="371"/>
      <c r="K95" s="371"/>
      <c r="L95" s="230"/>
      <c r="M95" s="371"/>
      <c r="N95" s="371"/>
      <c r="O95" s="230"/>
      <c r="P95" s="371"/>
      <c r="Q95" s="371"/>
      <c r="R95" s="225"/>
      <c r="S95" s="225"/>
      <c r="T95" s="230"/>
      <c r="U95" s="230"/>
      <c r="V95" s="371"/>
      <c r="W95" s="376"/>
      <c r="X95" s="371"/>
      <c r="Y95" s="389"/>
      <c r="Z95" s="371"/>
      <c r="AA95" s="384"/>
      <c r="AB95" s="379"/>
      <c r="AC95" s="379"/>
      <c r="AD95" s="379"/>
      <c r="AE95" s="379"/>
      <c r="AF95" s="379"/>
      <c r="AG95" s="379"/>
      <c r="AH95" s="379"/>
      <c r="AI95" s="379"/>
      <c r="AJ95" s="379"/>
      <c r="AK95" s="379"/>
      <c r="AL95" s="379"/>
    </row>
    <row r="96" spans="1:39" x14ac:dyDescent="0.2">
      <c r="A96" s="371">
        <f>'All data'!A96</f>
        <v>264</v>
      </c>
      <c r="B96" s="371"/>
      <c r="C96" s="371"/>
      <c r="D96" s="371"/>
      <c r="E96" s="371"/>
      <c r="F96" s="371"/>
      <c r="G96" s="371"/>
      <c r="H96" s="371"/>
      <c r="I96" s="371"/>
      <c r="J96" s="371"/>
      <c r="K96" s="371"/>
      <c r="L96" s="230"/>
      <c r="M96" s="371"/>
      <c r="N96" s="371"/>
      <c r="O96" s="230"/>
      <c r="P96" s="371"/>
      <c r="Q96" s="371"/>
      <c r="R96" s="225"/>
      <c r="S96" s="225"/>
      <c r="T96" s="230"/>
      <c r="U96" s="230"/>
      <c r="V96" s="371"/>
      <c r="W96" s="376"/>
      <c r="X96" s="371"/>
      <c r="Y96" s="389"/>
      <c r="Z96" s="371"/>
      <c r="AA96" s="384"/>
      <c r="AB96" s="379"/>
      <c r="AC96" s="379"/>
      <c r="AD96" s="379"/>
      <c r="AE96" s="379"/>
      <c r="AF96" s="379"/>
      <c r="AG96" s="379"/>
      <c r="AH96" s="379"/>
      <c r="AI96" s="379"/>
      <c r="AJ96" s="379"/>
      <c r="AK96" s="379"/>
      <c r="AL96" s="379"/>
    </row>
    <row r="97" spans="1:38" x14ac:dyDescent="0.2">
      <c r="A97" s="371">
        <f>'All data'!A97</f>
        <v>265</v>
      </c>
      <c r="B97" s="371"/>
      <c r="C97" s="371"/>
      <c r="D97" s="371"/>
      <c r="E97" s="371"/>
      <c r="F97" s="371"/>
      <c r="G97" s="371"/>
      <c r="H97" s="371"/>
      <c r="I97" s="230"/>
      <c r="J97" s="371"/>
      <c r="K97" s="371"/>
      <c r="L97" s="230"/>
      <c r="M97" s="371"/>
      <c r="N97" s="371"/>
      <c r="O97" s="230"/>
      <c r="P97" s="371"/>
      <c r="Q97" s="371"/>
      <c r="R97" s="225"/>
      <c r="S97" s="225"/>
      <c r="T97" s="230"/>
      <c r="U97" s="230"/>
      <c r="V97" s="371"/>
      <c r="W97" s="376"/>
      <c r="X97" s="371"/>
      <c r="Y97" s="389"/>
      <c r="Z97" s="371"/>
      <c r="AA97" s="384"/>
      <c r="AB97" s="379"/>
      <c r="AC97" s="379"/>
      <c r="AD97" s="379"/>
      <c r="AE97" s="379"/>
      <c r="AF97" s="379"/>
      <c r="AG97" s="379"/>
      <c r="AH97" s="379"/>
      <c r="AI97" s="379"/>
      <c r="AJ97" s="379"/>
      <c r="AK97" s="379"/>
      <c r="AL97" s="379"/>
    </row>
    <row r="98" spans="1:38" x14ac:dyDescent="0.2">
      <c r="A98" s="371">
        <f>'All data'!A98</f>
        <v>279</v>
      </c>
      <c r="B98" s="371"/>
      <c r="C98" s="371"/>
      <c r="D98" s="371"/>
      <c r="E98" s="371"/>
      <c r="F98" s="371"/>
      <c r="G98" s="371"/>
      <c r="H98" s="388"/>
      <c r="I98" s="230"/>
      <c r="J98" s="371"/>
      <c r="K98" s="371"/>
      <c r="L98" s="230"/>
      <c r="M98" s="371"/>
      <c r="N98" s="371"/>
      <c r="O98" s="230"/>
      <c r="P98" s="371"/>
      <c r="Q98" s="371"/>
      <c r="R98" s="225"/>
      <c r="S98" s="225"/>
      <c r="T98" s="230"/>
      <c r="U98" s="230"/>
      <c r="V98" s="371"/>
      <c r="W98" s="388"/>
      <c r="X98" s="225"/>
      <c r="Y98" s="389"/>
      <c r="Z98" s="371"/>
      <c r="AA98" s="384"/>
      <c r="AB98" s="379"/>
      <c r="AC98" s="379"/>
      <c r="AD98" s="379"/>
      <c r="AE98" s="379"/>
      <c r="AF98" s="379"/>
      <c r="AG98" s="379"/>
      <c r="AH98" s="379"/>
      <c r="AI98" s="379"/>
      <c r="AJ98" s="379"/>
      <c r="AK98" s="379"/>
      <c r="AL98" s="379"/>
    </row>
    <row r="99" spans="1:38" x14ac:dyDescent="0.2">
      <c r="A99" s="371" t="str">
        <f>'All data'!A99</f>
        <v>280A</v>
      </c>
      <c r="B99" s="371"/>
      <c r="C99" s="371"/>
      <c r="D99" s="371"/>
      <c r="E99" s="371"/>
      <c r="F99" s="371"/>
      <c r="G99" s="371"/>
      <c r="H99" s="388"/>
      <c r="I99" s="230"/>
      <c r="J99" s="371"/>
      <c r="K99" s="371"/>
      <c r="L99" s="230"/>
      <c r="M99" s="371"/>
      <c r="N99" s="371"/>
      <c r="O99" s="230"/>
      <c r="P99" s="371"/>
      <c r="Q99" s="371"/>
      <c r="R99" s="225"/>
      <c r="S99" s="225"/>
      <c r="T99" s="230"/>
      <c r="U99" s="230"/>
      <c r="V99" s="371"/>
      <c r="W99" s="388"/>
      <c r="X99" s="225"/>
      <c r="Y99" s="389"/>
      <c r="Z99" s="371"/>
      <c r="AA99" s="384"/>
      <c r="AB99" s="379"/>
      <c r="AC99" s="379"/>
      <c r="AD99" s="379"/>
      <c r="AE99" s="379"/>
      <c r="AF99" s="379"/>
      <c r="AG99" s="379"/>
      <c r="AH99" s="379"/>
      <c r="AI99" s="379"/>
      <c r="AJ99" s="379"/>
      <c r="AK99" s="379"/>
      <c r="AL99" s="379"/>
    </row>
    <row r="100" spans="1:38" x14ac:dyDescent="0.2">
      <c r="A100" s="371" t="str">
        <f>'All data'!A100</f>
        <v>280B</v>
      </c>
      <c r="B100" s="371"/>
      <c r="C100" s="371"/>
      <c r="D100" s="371"/>
      <c r="E100" s="371"/>
      <c r="F100" s="371"/>
      <c r="G100" s="371"/>
      <c r="H100" s="371"/>
      <c r="I100" s="230"/>
      <c r="J100" s="371"/>
      <c r="K100" s="371"/>
      <c r="L100" s="230"/>
      <c r="M100" s="371"/>
      <c r="N100" s="371"/>
      <c r="O100" s="230"/>
      <c r="P100" s="371"/>
      <c r="Q100" s="371"/>
      <c r="R100" s="225"/>
      <c r="S100" s="225"/>
      <c r="T100" s="230"/>
      <c r="U100" s="230"/>
      <c r="V100" s="371"/>
      <c r="W100" s="388"/>
      <c r="X100" s="225"/>
      <c r="Y100" s="389"/>
      <c r="Z100" s="371"/>
      <c r="AA100" s="384"/>
      <c r="AB100" s="379"/>
      <c r="AC100" s="379"/>
      <c r="AD100" s="379"/>
      <c r="AE100" s="379"/>
      <c r="AF100" s="379"/>
      <c r="AG100" s="379"/>
      <c r="AH100" s="379"/>
      <c r="AI100" s="379"/>
      <c r="AJ100" s="379"/>
      <c r="AK100" s="379"/>
      <c r="AL100" s="379"/>
    </row>
    <row r="101" spans="1:38" x14ac:dyDescent="0.2">
      <c r="A101" s="371">
        <f>'All data'!A101</f>
        <v>297</v>
      </c>
      <c r="B101" s="230"/>
      <c r="C101" s="371"/>
      <c r="D101" s="371"/>
      <c r="E101" s="230"/>
      <c r="F101" s="230"/>
      <c r="G101" s="371"/>
      <c r="H101" s="371"/>
      <c r="I101" s="230"/>
      <c r="J101" s="230"/>
      <c r="K101" s="371"/>
      <c r="L101" s="230"/>
      <c r="M101" s="388"/>
      <c r="N101" s="388"/>
      <c r="O101" s="230"/>
      <c r="P101" s="230"/>
      <c r="Q101" s="389"/>
      <c r="R101" s="225"/>
      <c r="S101" s="225"/>
      <c r="T101" s="230"/>
      <c r="U101" s="230"/>
      <c r="V101" s="371"/>
      <c r="W101" s="388"/>
      <c r="X101" s="225"/>
      <c r="Y101" s="389"/>
      <c r="Z101" s="230"/>
      <c r="AA101" s="384"/>
      <c r="AB101" s="379"/>
      <c r="AC101" s="379"/>
      <c r="AD101" s="379"/>
      <c r="AE101" s="379"/>
      <c r="AF101" s="379"/>
      <c r="AG101" s="379"/>
      <c r="AH101" s="379"/>
      <c r="AI101" s="379"/>
      <c r="AJ101" s="379"/>
      <c r="AK101" s="379"/>
      <c r="AL101" s="379"/>
    </row>
    <row r="102" spans="1:38" x14ac:dyDescent="0.2">
      <c r="A102" s="371">
        <f>'All data'!A102</f>
        <v>301</v>
      </c>
      <c r="B102" s="230"/>
      <c r="C102" s="371"/>
      <c r="D102" s="230"/>
      <c r="E102" s="230"/>
      <c r="F102" s="230"/>
      <c r="G102" s="371"/>
      <c r="H102" s="225"/>
      <c r="I102" s="230"/>
      <c r="J102" s="230"/>
      <c r="K102" s="230"/>
      <c r="L102" s="230"/>
      <c r="M102" s="388"/>
      <c r="N102" s="388"/>
      <c r="O102" s="230"/>
      <c r="P102" s="230"/>
      <c r="Q102" s="389"/>
      <c r="R102" s="225"/>
      <c r="S102" s="225"/>
      <c r="T102" s="230"/>
      <c r="U102" s="230"/>
      <c r="V102" s="230"/>
      <c r="W102" s="388"/>
      <c r="X102" s="225"/>
      <c r="Y102" s="389"/>
      <c r="Z102" s="230"/>
      <c r="AA102" s="384"/>
      <c r="AB102" s="379"/>
      <c r="AC102" s="379"/>
      <c r="AD102" s="379"/>
      <c r="AE102" s="379"/>
      <c r="AF102" s="379"/>
      <c r="AG102" s="379"/>
      <c r="AH102" s="379"/>
      <c r="AI102" s="379"/>
      <c r="AJ102" s="379"/>
      <c r="AK102" s="379"/>
      <c r="AL102" s="379"/>
    </row>
    <row r="103" spans="1:38" x14ac:dyDescent="0.2">
      <c r="A103" s="371">
        <f>'All data'!A103</f>
        <v>304</v>
      </c>
      <c r="B103" s="230"/>
      <c r="C103" s="371"/>
      <c r="D103" s="230"/>
      <c r="E103" s="230"/>
      <c r="F103" s="230"/>
      <c r="G103" s="371"/>
      <c r="H103" s="225"/>
      <c r="I103" s="230"/>
      <c r="J103" s="230"/>
      <c r="K103" s="230"/>
      <c r="L103" s="230"/>
      <c r="M103" s="227"/>
      <c r="N103" s="227"/>
      <c r="O103" s="230"/>
      <c r="P103" s="230"/>
      <c r="Q103" s="389"/>
      <c r="R103" s="225"/>
      <c r="S103" s="225"/>
      <c r="T103" s="230"/>
      <c r="U103" s="230"/>
      <c r="V103" s="230"/>
      <c r="W103" s="388"/>
      <c r="X103" s="225"/>
      <c r="Y103" s="389"/>
      <c r="Z103" s="230"/>
      <c r="AA103" s="384"/>
      <c r="AB103" s="379"/>
      <c r="AC103" s="379"/>
      <c r="AD103" s="379"/>
      <c r="AE103" s="379"/>
      <c r="AF103" s="379"/>
      <c r="AG103" s="379"/>
      <c r="AH103" s="379"/>
      <c r="AI103" s="379"/>
      <c r="AJ103" s="379"/>
      <c r="AK103" s="379"/>
      <c r="AL103" s="379"/>
    </row>
    <row r="104" spans="1:38" x14ac:dyDescent="0.2">
      <c r="A104" s="371">
        <f>'All data'!A104</f>
        <v>307</v>
      </c>
      <c r="B104" s="230"/>
      <c r="C104" s="371"/>
      <c r="D104" s="230"/>
      <c r="E104" s="230"/>
      <c r="F104" s="230"/>
      <c r="G104" s="371"/>
      <c r="H104" s="225"/>
      <c r="I104" s="230"/>
      <c r="J104" s="230"/>
      <c r="K104" s="230"/>
      <c r="L104" s="230"/>
      <c r="M104" s="230"/>
      <c r="N104" s="230"/>
      <c r="O104" s="230"/>
      <c r="P104" s="230"/>
      <c r="Q104" s="389"/>
      <c r="R104" s="225"/>
      <c r="S104" s="225"/>
      <c r="T104" s="230"/>
      <c r="U104" s="230"/>
      <c r="V104" s="230"/>
      <c r="W104" s="225"/>
      <c r="X104" s="371"/>
      <c r="Y104" s="389"/>
      <c r="Z104" s="230"/>
      <c r="AA104" s="384"/>
      <c r="AB104" s="379"/>
      <c r="AC104" s="379"/>
      <c r="AD104" s="379"/>
      <c r="AE104" s="379"/>
      <c r="AF104" s="379"/>
      <c r="AG104" s="379"/>
      <c r="AH104" s="379"/>
      <c r="AI104" s="379"/>
      <c r="AJ104" s="379"/>
      <c r="AK104" s="379"/>
      <c r="AL104" s="379"/>
    </row>
    <row r="105" spans="1:38" x14ac:dyDescent="0.2">
      <c r="A105" s="371">
        <f>'All data'!A105</f>
        <v>315</v>
      </c>
      <c r="B105" s="230"/>
      <c r="C105" s="371"/>
      <c r="D105" s="230"/>
      <c r="E105" s="230"/>
      <c r="F105" s="230"/>
      <c r="G105" s="371"/>
      <c r="H105" s="225"/>
      <c r="I105" s="230"/>
      <c r="J105" s="230"/>
      <c r="K105" s="230"/>
      <c r="L105" s="230"/>
      <c r="M105" s="230"/>
      <c r="N105" s="230"/>
      <c r="O105" s="230"/>
      <c r="P105" s="230"/>
      <c r="Q105" s="389"/>
      <c r="R105" s="225"/>
      <c r="S105" s="225"/>
      <c r="T105" s="230"/>
      <c r="U105" s="230"/>
      <c r="V105" s="230"/>
      <c r="W105" s="225"/>
      <c r="X105" s="371"/>
      <c r="Y105" s="389"/>
      <c r="Z105" s="230"/>
      <c r="AA105" s="384"/>
      <c r="AB105" s="379"/>
      <c r="AC105" s="379"/>
      <c r="AD105" s="379"/>
      <c r="AE105" s="379"/>
      <c r="AF105" s="379"/>
      <c r="AG105" s="379"/>
      <c r="AH105" s="379"/>
      <c r="AI105" s="379"/>
      <c r="AJ105" s="379"/>
      <c r="AK105" s="379"/>
      <c r="AL105" s="379"/>
    </row>
    <row r="106" spans="1:38" x14ac:dyDescent="0.2">
      <c r="A106" s="371">
        <f>'All data'!A106</f>
        <v>318</v>
      </c>
      <c r="B106" s="230"/>
      <c r="C106" s="371"/>
      <c r="D106" s="230"/>
      <c r="E106" s="230"/>
      <c r="F106" s="230"/>
      <c r="G106" s="371"/>
      <c r="H106" s="225"/>
      <c r="I106" s="230"/>
      <c r="J106" s="230"/>
      <c r="K106" s="230"/>
      <c r="L106" s="230"/>
      <c r="M106" s="230"/>
      <c r="N106" s="230"/>
      <c r="O106" s="230"/>
      <c r="P106" s="230"/>
      <c r="Q106" s="389"/>
      <c r="R106" s="225"/>
      <c r="S106" s="225"/>
      <c r="T106" s="230"/>
      <c r="U106" s="230"/>
      <c r="V106" s="230"/>
      <c r="W106" s="225"/>
      <c r="X106" s="371"/>
      <c r="Y106" s="389"/>
      <c r="Z106" s="230"/>
      <c r="AA106" s="384"/>
      <c r="AB106" s="379"/>
      <c r="AC106" s="379"/>
      <c r="AD106" s="379"/>
      <c r="AE106" s="379"/>
      <c r="AF106" s="379"/>
      <c r="AG106" s="379"/>
      <c r="AH106" s="379"/>
      <c r="AI106" s="379"/>
      <c r="AJ106" s="379"/>
      <c r="AK106" s="379"/>
      <c r="AL106" s="379"/>
    </row>
    <row r="107" spans="1:38" x14ac:dyDescent="0.2">
      <c r="A107" s="371">
        <f>'All data'!A107</f>
        <v>328</v>
      </c>
      <c r="B107" s="230"/>
      <c r="C107" s="371"/>
      <c r="D107" s="230"/>
      <c r="E107" s="230"/>
      <c r="F107" s="230"/>
      <c r="G107" s="371"/>
      <c r="H107" s="225"/>
      <c r="I107" s="230"/>
      <c r="J107" s="230"/>
      <c r="K107" s="230"/>
      <c r="L107" s="230"/>
      <c r="M107" s="230"/>
      <c r="N107" s="230"/>
      <c r="O107" s="230"/>
      <c r="P107" s="230"/>
      <c r="Q107" s="389"/>
      <c r="R107" s="225"/>
      <c r="S107" s="225"/>
      <c r="T107" s="230"/>
      <c r="U107" s="230"/>
      <c r="V107" s="230"/>
      <c r="W107" s="225"/>
      <c r="X107" s="371"/>
      <c r="Y107" s="389"/>
      <c r="Z107" s="230"/>
      <c r="AA107" s="384"/>
      <c r="AB107" s="379"/>
      <c r="AC107" s="379"/>
      <c r="AD107" s="379"/>
      <c r="AE107" s="379"/>
      <c r="AF107" s="379"/>
      <c r="AG107" s="379"/>
      <c r="AH107" s="379"/>
      <c r="AI107" s="379"/>
      <c r="AJ107" s="379"/>
      <c r="AK107" s="379"/>
      <c r="AL107" s="379"/>
    </row>
    <row r="108" spans="1:38" x14ac:dyDescent="0.2">
      <c r="A108" s="371">
        <f>'All data'!A108</f>
        <v>333</v>
      </c>
      <c r="B108" s="230"/>
      <c r="C108" s="371"/>
      <c r="D108" s="230"/>
      <c r="E108" s="230"/>
      <c r="F108" s="230"/>
      <c r="G108" s="371"/>
      <c r="H108" s="225"/>
      <c r="I108" s="230"/>
      <c r="J108" s="230"/>
      <c r="K108" s="230"/>
      <c r="L108" s="230"/>
      <c r="M108" s="230"/>
      <c r="N108" s="230"/>
      <c r="O108" s="230"/>
      <c r="P108" s="230"/>
      <c r="Q108" s="389"/>
      <c r="R108" s="225"/>
      <c r="S108" s="225"/>
      <c r="T108" s="230"/>
      <c r="U108" s="230"/>
      <c r="V108" s="230"/>
      <c r="W108" s="225"/>
      <c r="X108" s="371"/>
      <c r="Y108" s="389"/>
      <c r="Z108" s="230"/>
      <c r="AA108" s="384"/>
      <c r="AB108" s="379"/>
      <c r="AC108" s="379"/>
      <c r="AD108" s="379"/>
      <c r="AE108" s="379"/>
      <c r="AF108" s="379"/>
      <c r="AG108" s="379"/>
      <c r="AH108" s="379"/>
      <c r="AI108" s="379"/>
      <c r="AJ108" s="379"/>
      <c r="AK108" s="379"/>
      <c r="AL108" s="379"/>
    </row>
    <row r="109" spans="1:38" x14ac:dyDescent="0.2">
      <c r="A109" s="377"/>
      <c r="B109" s="390"/>
      <c r="C109" s="391"/>
      <c r="D109" s="390"/>
      <c r="E109" s="390"/>
      <c r="F109" s="390"/>
      <c r="G109" s="391"/>
      <c r="H109" s="392"/>
      <c r="I109" s="393"/>
      <c r="J109" s="390"/>
      <c r="K109" s="390"/>
      <c r="L109" s="390"/>
      <c r="M109" s="390"/>
      <c r="N109" s="390"/>
      <c r="O109" s="390"/>
      <c r="P109" s="390"/>
      <c r="Q109" s="394"/>
      <c r="R109" s="392"/>
      <c r="S109" s="392"/>
      <c r="T109" s="390"/>
      <c r="U109" s="390"/>
      <c r="V109" s="390"/>
      <c r="W109" s="392"/>
      <c r="X109" s="391"/>
      <c r="Y109" s="394"/>
      <c r="Z109" s="390"/>
      <c r="AA109" s="379"/>
      <c r="AB109" s="379"/>
      <c r="AC109" s="379"/>
      <c r="AD109" s="379"/>
      <c r="AE109" s="379"/>
      <c r="AF109" s="379"/>
      <c r="AG109" s="379"/>
      <c r="AH109" s="379"/>
      <c r="AI109" s="379"/>
      <c r="AJ109" s="379"/>
      <c r="AK109" s="379"/>
      <c r="AL109" s="379"/>
    </row>
    <row r="110" spans="1:38" x14ac:dyDescent="0.2">
      <c r="A110" s="377"/>
      <c r="AA110" s="379"/>
      <c r="AB110" s="379"/>
      <c r="AC110" s="379"/>
      <c r="AD110" s="379"/>
      <c r="AE110" s="379"/>
      <c r="AF110" s="379"/>
      <c r="AG110" s="379"/>
      <c r="AH110" s="379"/>
      <c r="AI110" s="379"/>
      <c r="AJ110" s="379"/>
      <c r="AK110" s="379"/>
      <c r="AL110" s="379"/>
    </row>
    <row r="111" spans="1:38" x14ac:dyDescent="0.2">
      <c r="A111" s="377"/>
      <c r="AA111" s="379"/>
      <c r="AB111" s="379"/>
      <c r="AC111" s="379"/>
      <c r="AD111" s="379"/>
      <c r="AE111" s="379"/>
      <c r="AF111" s="379"/>
      <c r="AG111" s="379"/>
      <c r="AH111" s="379"/>
      <c r="AI111" s="379"/>
      <c r="AJ111" s="379"/>
      <c r="AK111" s="379"/>
      <c r="AL111" s="379"/>
    </row>
    <row r="112" spans="1:38" x14ac:dyDescent="0.2">
      <c r="A112" s="378">
        <v>1</v>
      </c>
      <c r="B112" s="370" t="s">
        <v>1362</v>
      </c>
      <c r="AA112" s="379"/>
      <c r="AB112" s="379"/>
      <c r="AC112" s="379"/>
      <c r="AD112" s="379"/>
      <c r="AE112" s="379"/>
      <c r="AF112" s="379"/>
      <c r="AG112" s="379"/>
      <c r="AH112" s="379"/>
      <c r="AI112" s="379"/>
      <c r="AJ112" s="379"/>
      <c r="AK112" s="379"/>
      <c r="AL112" s="379"/>
    </row>
    <row r="113" spans="1:38" x14ac:dyDescent="0.2">
      <c r="A113" s="378">
        <v>2</v>
      </c>
      <c r="B113" s="370" t="s">
        <v>1363</v>
      </c>
      <c r="AA113" s="379"/>
      <c r="AB113" s="379"/>
      <c r="AC113" s="379"/>
      <c r="AD113" s="379"/>
      <c r="AE113" s="379"/>
      <c r="AF113" s="379"/>
      <c r="AG113" s="379"/>
      <c r="AH113" s="379"/>
      <c r="AI113" s="379"/>
      <c r="AJ113" s="379"/>
      <c r="AK113" s="379"/>
      <c r="AL113" s="379"/>
    </row>
    <row r="114" spans="1:38" x14ac:dyDescent="0.2">
      <c r="A114" s="378">
        <v>3</v>
      </c>
      <c r="B114" s="370" t="s">
        <v>1364</v>
      </c>
      <c r="AA114" s="379"/>
      <c r="AB114" s="379"/>
      <c r="AC114" s="379"/>
      <c r="AD114" s="379"/>
      <c r="AE114" s="379"/>
      <c r="AF114" s="379"/>
      <c r="AG114" s="379"/>
      <c r="AH114" s="379"/>
      <c r="AI114" s="379"/>
      <c r="AJ114" s="379"/>
      <c r="AK114" s="379"/>
      <c r="AL114" s="379"/>
    </row>
    <row r="115" spans="1:38" x14ac:dyDescent="0.2">
      <c r="A115" s="378" t="s">
        <v>1349</v>
      </c>
      <c r="B115" s="370" t="s">
        <v>1307</v>
      </c>
      <c r="F115" s="379"/>
      <c r="AA115" s="379"/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379"/>
      <c r="AL115" s="379"/>
    </row>
    <row r="116" spans="1:38" x14ac:dyDescent="0.2">
      <c r="A116" s="379" t="s">
        <v>206</v>
      </c>
      <c r="F116" s="379"/>
      <c r="AA116" s="379"/>
      <c r="AB116" s="379"/>
      <c r="AC116" s="379"/>
      <c r="AD116" s="379"/>
      <c r="AE116" s="379"/>
      <c r="AF116" s="379"/>
      <c r="AG116" s="379"/>
      <c r="AH116" s="379"/>
      <c r="AI116" s="379"/>
      <c r="AJ116" s="379"/>
      <c r="AK116" s="379"/>
      <c r="AL116" s="379"/>
    </row>
    <row r="117" spans="1:38" x14ac:dyDescent="0.2">
      <c r="A117" s="379"/>
      <c r="F117" s="379"/>
      <c r="AA117" s="379"/>
      <c r="AB117" s="379"/>
      <c r="AC117" s="379"/>
      <c r="AD117" s="379"/>
      <c r="AE117" s="379"/>
      <c r="AF117" s="379"/>
      <c r="AG117" s="379"/>
      <c r="AH117" s="379"/>
      <c r="AI117" s="379"/>
      <c r="AJ117" s="379"/>
      <c r="AK117" s="379"/>
      <c r="AL117" s="379"/>
    </row>
    <row r="118" spans="1:38" x14ac:dyDescent="0.2">
      <c r="A118" s="379"/>
      <c r="F118" s="379"/>
      <c r="AA118" s="379"/>
      <c r="AB118" s="379"/>
      <c r="AC118" s="379"/>
      <c r="AD118" s="379"/>
      <c r="AE118" s="379"/>
      <c r="AF118" s="379"/>
      <c r="AG118" s="379"/>
      <c r="AH118" s="379"/>
      <c r="AI118" s="379"/>
      <c r="AJ118" s="379"/>
      <c r="AK118" s="379"/>
      <c r="AL118" s="379"/>
    </row>
    <row r="119" spans="1:38" x14ac:dyDescent="0.2">
      <c r="AA119" s="379"/>
      <c r="AB119" s="379"/>
      <c r="AC119" s="379"/>
      <c r="AD119" s="379"/>
      <c r="AE119" s="379"/>
      <c r="AF119" s="379"/>
      <c r="AG119" s="379"/>
      <c r="AH119" s="379"/>
      <c r="AI119" s="379"/>
      <c r="AJ119" s="379"/>
      <c r="AK119" s="379"/>
      <c r="AL119" s="379"/>
    </row>
    <row r="120" spans="1:38" x14ac:dyDescent="0.2">
      <c r="AA120" s="379"/>
      <c r="AB120" s="379"/>
      <c r="AC120" s="379"/>
      <c r="AD120" s="379"/>
      <c r="AE120" s="379"/>
      <c r="AF120" s="379"/>
      <c r="AG120" s="379"/>
      <c r="AH120" s="379"/>
      <c r="AI120" s="379"/>
      <c r="AJ120" s="379"/>
      <c r="AK120" s="379"/>
      <c r="AL120" s="379"/>
    </row>
    <row r="121" spans="1:38" x14ac:dyDescent="0.2">
      <c r="AA121" s="379"/>
      <c r="AB121" s="379"/>
      <c r="AC121" s="379"/>
      <c r="AD121" s="379"/>
      <c r="AE121" s="379"/>
      <c r="AF121" s="379"/>
      <c r="AG121" s="379"/>
      <c r="AH121" s="379"/>
      <c r="AI121" s="379"/>
      <c r="AJ121" s="379"/>
      <c r="AK121" s="379"/>
      <c r="AL121" s="379"/>
    </row>
    <row r="122" spans="1:38" x14ac:dyDescent="0.2">
      <c r="AA122" s="379"/>
      <c r="AB122" s="379"/>
      <c r="AC122" s="379"/>
      <c r="AD122" s="379"/>
      <c r="AE122" s="379"/>
      <c r="AF122" s="379"/>
      <c r="AG122" s="379"/>
      <c r="AH122" s="379"/>
      <c r="AI122" s="379"/>
      <c r="AJ122" s="379"/>
      <c r="AK122" s="379"/>
      <c r="AL122" s="379"/>
    </row>
    <row r="123" spans="1:38" x14ac:dyDescent="0.2">
      <c r="AA123" s="379"/>
      <c r="AB123" s="379"/>
      <c r="AC123" s="379"/>
      <c r="AD123" s="379"/>
      <c r="AE123" s="379"/>
      <c r="AF123" s="379"/>
      <c r="AG123" s="379"/>
      <c r="AH123" s="379"/>
      <c r="AI123" s="379"/>
      <c r="AJ123" s="379"/>
      <c r="AK123" s="379"/>
      <c r="AL123" s="379"/>
    </row>
    <row r="124" spans="1:38" x14ac:dyDescent="0.2">
      <c r="AA124" s="379"/>
      <c r="AB124" s="379"/>
      <c r="AC124" s="379"/>
      <c r="AD124" s="379"/>
      <c r="AE124" s="379"/>
      <c r="AF124" s="379"/>
      <c r="AG124" s="379"/>
      <c r="AH124" s="379"/>
      <c r="AI124" s="379"/>
      <c r="AJ124" s="379"/>
      <c r="AK124" s="379"/>
      <c r="AL124" s="379"/>
    </row>
    <row r="125" spans="1:38" x14ac:dyDescent="0.2">
      <c r="AA125" s="379"/>
      <c r="AB125" s="379"/>
      <c r="AC125" s="379"/>
      <c r="AD125" s="379"/>
      <c r="AE125" s="379"/>
      <c r="AF125" s="379"/>
      <c r="AG125" s="379"/>
      <c r="AH125" s="379"/>
      <c r="AI125" s="379"/>
      <c r="AJ125" s="379"/>
      <c r="AK125" s="379"/>
      <c r="AL125" s="379"/>
    </row>
    <row r="126" spans="1:38" x14ac:dyDescent="0.2">
      <c r="AA126" s="379"/>
      <c r="AB126" s="379"/>
      <c r="AC126" s="379"/>
      <c r="AD126" s="379"/>
      <c r="AE126" s="379"/>
      <c r="AF126" s="379"/>
      <c r="AG126" s="379"/>
      <c r="AH126" s="379"/>
      <c r="AI126" s="379"/>
      <c r="AJ126" s="379"/>
      <c r="AK126" s="379"/>
      <c r="AL126" s="379"/>
    </row>
    <row r="127" spans="1:38" x14ac:dyDescent="0.2">
      <c r="AA127" s="379"/>
      <c r="AB127" s="379"/>
      <c r="AC127" s="379"/>
      <c r="AD127" s="379"/>
      <c r="AE127" s="379"/>
      <c r="AF127" s="379"/>
      <c r="AG127" s="379"/>
      <c r="AH127" s="379"/>
      <c r="AI127" s="379"/>
      <c r="AJ127" s="379"/>
      <c r="AK127" s="379"/>
      <c r="AL127" s="379"/>
    </row>
    <row r="128" spans="1:38" x14ac:dyDescent="0.2">
      <c r="AA128" s="379"/>
      <c r="AB128" s="379"/>
      <c r="AC128" s="379"/>
      <c r="AD128" s="379"/>
      <c r="AE128" s="379"/>
      <c r="AF128" s="379"/>
      <c r="AG128" s="379"/>
      <c r="AH128" s="379"/>
      <c r="AI128" s="379"/>
      <c r="AJ128" s="379"/>
      <c r="AK128" s="379"/>
      <c r="AL128" s="379"/>
    </row>
    <row r="129" spans="27:38" x14ac:dyDescent="0.2">
      <c r="AA129" s="379"/>
      <c r="AB129" s="379"/>
      <c r="AC129" s="379"/>
      <c r="AD129" s="379"/>
      <c r="AE129" s="379"/>
      <c r="AF129" s="379"/>
      <c r="AG129" s="379"/>
      <c r="AH129" s="379"/>
      <c r="AI129" s="379"/>
      <c r="AJ129" s="379"/>
      <c r="AK129" s="379"/>
      <c r="AL129" s="379"/>
    </row>
    <row r="130" spans="27:38" x14ac:dyDescent="0.2">
      <c r="AA130" s="379"/>
      <c r="AB130" s="379"/>
      <c r="AC130" s="379"/>
      <c r="AD130" s="379"/>
      <c r="AE130" s="379"/>
      <c r="AF130" s="379"/>
      <c r="AG130" s="379"/>
      <c r="AH130" s="379"/>
      <c r="AI130" s="379"/>
      <c r="AJ130" s="379"/>
      <c r="AK130" s="379"/>
      <c r="AL130" s="379"/>
    </row>
    <row r="131" spans="27:38" x14ac:dyDescent="0.2">
      <c r="AA131" s="379"/>
      <c r="AB131" s="379"/>
      <c r="AC131" s="379"/>
      <c r="AD131" s="379"/>
      <c r="AE131" s="379"/>
      <c r="AF131" s="379"/>
      <c r="AG131" s="379"/>
      <c r="AH131" s="379"/>
      <c r="AI131" s="379"/>
      <c r="AJ131" s="379"/>
      <c r="AK131" s="379"/>
      <c r="AL131" s="379"/>
    </row>
    <row r="132" spans="27:38" x14ac:dyDescent="0.2">
      <c r="AA132" s="379"/>
      <c r="AB132" s="379"/>
      <c r="AC132" s="379"/>
      <c r="AD132" s="379"/>
      <c r="AE132" s="379"/>
      <c r="AF132" s="379"/>
      <c r="AG132" s="379"/>
      <c r="AH132" s="379"/>
      <c r="AI132" s="379"/>
      <c r="AJ132" s="379"/>
      <c r="AK132" s="379"/>
      <c r="AL132" s="379"/>
    </row>
    <row r="133" spans="27:38" x14ac:dyDescent="0.2">
      <c r="AA133" s="379"/>
      <c r="AB133" s="379"/>
      <c r="AC133" s="379"/>
      <c r="AD133" s="379"/>
      <c r="AE133" s="379"/>
      <c r="AF133" s="379"/>
      <c r="AG133" s="379"/>
      <c r="AH133" s="379"/>
      <c r="AI133" s="379"/>
      <c r="AJ133" s="379"/>
      <c r="AK133" s="379"/>
      <c r="AL133" s="379"/>
    </row>
  </sheetData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6"/>
  <sheetViews>
    <sheetView workbookViewId="0">
      <selection activeCell="C110" sqref="C110"/>
    </sheetView>
  </sheetViews>
  <sheetFormatPr defaultRowHeight="12.75" x14ac:dyDescent="0.2"/>
  <cols>
    <col min="1" max="1" width="9.140625" style="12"/>
    <col min="2" max="2" width="17.5703125" style="12" customWidth="1"/>
    <col min="5" max="5" width="13" customWidth="1"/>
  </cols>
  <sheetData>
    <row r="1" spans="1:14" x14ac:dyDescent="0.2">
      <c r="A1" t="s">
        <v>1128</v>
      </c>
    </row>
    <row r="3" spans="1:14" ht="33.75" x14ac:dyDescent="0.2">
      <c r="A3" s="94" t="str">
        <f>'All data'!A3</f>
        <v>GBM</v>
      </c>
      <c r="B3" s="95" t="str">
        <f>'All data'!Y3</f>
        <v>Orthotopic Invasion (human Lamin A/C staining)</v>
      </c>
      <c r="D3" s="100" t="s">
        <v>184</v>
      </c>
      <c r="E3" s="102" t="s">
        <v>185</v>
      </c>
      <c r="G3" t="s">
        <v>1268</v>
      </c>
    </row>
    <row r="4" spans="1:14" ht="12.75" customHeight="1" x14ac:dyDescent="0.2">
      <c r="A4" s="3">
        <f>'All data'!A4</f>
        <v>3</v>
      </c>
      <c r="B4" s="3" t="str">
        <f>'All data'!Y4</f>
        <v>II-III</v>
      </c>
      <c r="D4" s="101">
        <v>3</v>
      </c>
      <c r="E4" s="101" t="s">
        <v>92</v>
      </c>
      <c r="G4" s="259" t="s">
        <v>94</v>
      </c>
      <c r="H4" s="438" t="s">
        <v>1262</v>
      </c>
      <c r="I4" s="438"/>
      <c r="J4" s="438"/>
      <c r="K4" s="438"/>
      <c r="L4" s="438"/>
    </row>
    <row r="5" spans="1:14" ht="12.75" customHeight="1" x14ac:dyDescent="0.2">
      <c r="A5" s="75">
        <f>'All data'!A5</f>
        <v>5</v>
      </c>
      <c r="B5" s="75" t="str">
        <f>'All data'!Y5</f>
        <v>NA</v>
      </c>
      <c r="D5" s="101">
        <v>6</v>
      </c>
      <c r="E5" s="101" t="s">
        <v>93</v>
      </c>
      <c r="G5" s="260" t="s">
        <v>96</v>
      </c>
      <c r="H5" s="436" t="s">
        <v>1263</v>
      </c>
      <c r="I5" s="436"/>
      <c r="J5" s="436"/>
      <c r="K5" s="436"/>
      <c r="L5" s="436"/>
      <c r="M5" s="257"/>
      <c r="N5" s="257"/>
    </row>
    <row r="6" spans="1:14" x14ac:dyDescent="0.2">
      <c r="A6" s="3">
        <f>'All data'!A6</f>
        <v>6</v>
      </c>
      <c r="B6" s="3" t="str">
        <f>'All data'!Y6</f>
        <v>III</v>
      </c>
      <c r="D6" s="101">
        <v>8</v>
      </c>
      <c r="E6" s="101" t="s">
        <v>93</v>
      </c>
      <c r="G6" s="437" t="s">
        <v>93</v>
      </c>
      <c r="H6" s="436" t="s">
        <v>1267</v>
      </c>
      <c r="I6" s="436"/>
      <c r="J6" s="436"/>
      <c r="K6" s="436"/>
      <c r="L6" s="436"/>
      <c r="M6" s="258"/>
      <c r="N6" s="257"/>
    </row>
    <row r="7" spans="1:14" ht="12.75" customHeight="1" x14ac:dyDescent="0.2">
      <c r="A7" s="75">
        <f>'All data'!A7</f>
        <v>8</v>
      </c>
      <c r="B7" s="75" t="str">
        <f>'All data'!Y7</f>
        <v>III</v>
      </c>
      <c r="D7" s="101">
        <v>10</v>
      </c>
      <c r="E7" s="101" t="s">
        <v>94</v>
      </c>
      <c r="G7" s="437"/>
      <c r="H7" s="261" t="s">
        <v>1266</v>
      </c>
      <c r="I7" s="261"/>
      <c r="J7" s="261"/>
      <c r="K7" s="261"/>
      <c r="L7" s="261"/>
    </row>
    <row r="8" spans="1:14" x14ac:dyDescent="0.2">
      <c r="A8" s="3">
        <f>'All data'!A8</f>
        <v>9</v>
      </c>
      <c r="B8" s="3" t="str">
        <f>'All data'!Y8</f>
        <v>NA</v>
      </c>
      <c r="D8" s="101">
        <v>12</v>
      </c>
      <c r="E8" s="101" t="s">
        <v>95</v>
      </c>
      <c r="G8" s="260" t="s">
        <v>1264</v>
      </c>
      <c r="H8" s="436" t="s">
        <v>1265</v>
      </c>
      <c r="I8" s="436"/>
      <c r="J8" s="436"/>
      <c r="K8" s="436"/>
      <c r="L8" s="436"/>
    </row>
    <row r="9" spans="1:14" x14ac:dyDescent="0.2">
      <c r="A9" s="75">
        <f>'All data'!A9</f>
        <v>10</v>
      </c>
      <c r="B9" s="75" t="str">
        <f>'All data'!Y9</f>
        <v>I</v>
      </c>
      <c r="D9" s="101">
        <v>15</v>
      </c>
      <c r="E9" s="101" t="s">
        <v>93</v>
      </c>
    </row>
    <row r="10" spans="1:14" x14ac:dyDescent="0.2">
      <c r="A10" s="3">
        <f>'All data'!A10</f>
        <v>12</v>
      </c>
      <c r="B10" s="3" t="str">
        <f>'All data'!Y10</f>
        <v>I-III</v>
      </c>
      <c r="D10" s="101">
        <v>16</v>
      </c>
      <c r="E10" s="101" t="s">
        <v>93</v>
      </c>
    </row>
    <row r="11" spans="1:14" x14ac:dyDescent="0.2">
      <c r="A11" s="75">
        <f>'All data'!A11</f>
        <v>14</v>
      </c>
      <c r="B11" s="75" t="str">
        <f>'All data'!Y11</f>
        <v>NA</v>
      </c>
      <c r="D11" s="101">
        <v>22</v>
      </c>
      <c r="E11" s="101" t="s">
        <v>95</v>
      </c>
    </row>
    <row r="12" spans="1:14" x14ac:dyDescent="0.2">
      <c r="A12" s="3">
        <f>'All data'!A12</f>
        <v>15</v>
      </c>
      <c r="B12" s="3" t="str">
        <f>'All data'!Y12</f>
        <v>III</v>
      </c>
      <c r="D12" s="101">
        <v>26</v>
      </c>
      <c r="E12" s="101" t="s">
        <v>93</v>
      </c>
    </row>
    <row r="13" spans="1:14" x14ac:dyDescent="0.2">
      <c r="A13" s="75">
        <f>'All data'!A13</f>
        <v>16</v>
      </c>
      <c r="B13" s="75" t="str">
        <f>'All data'!Y13</f>
        <v>III</v>
      </c>
      <c r="D13" s="101">
        <v>38</v>
      </c>
      <c r="E13" s="101" t="s">
        <v>92</v>
      </c>
    </row>
    <row r="14" spans="1:14" x14ac:dyDescent="0.2">
      <c r="A14" s="3">
        <f>'All data'!A14</f>
        <v>22</v>
      </c>
      <c r="B14" s="3" t="str">
        <f>'All data'!Y14</f>
        <v>I-III</v>
      </c>
      <c r="D14" s="101">
        <v>39</v>
      </c>
      <c r="E14" s="101" t="s">
        <v>92</v>
      </c>
    </row>
    <row r="15" spans="1:14" x14ac:dyDescent="0.2">
      <c r="A15" s="76">
        <f>'All data'!A15</f>
        <v>26</v>
      </c>
      <c r="B15" s="76" t="str">
        <f>'All data'!Y15</f>
        <v>III</v>
      </c>
      <c r="D15" s="101">
        <v>40</v>
      </c>
      <c r="E15" s="101" t="s">
        <v>93</v>
      </c>
    </row>
    <row r="16" spans="1:14" x14ac:dyDescent="0.2">
      <c r="A16" s="3">
        <f>'All data'!A16</f>
        <v>28</v>
      </c>
      <c r="B16" s="3" t="str">
        <f>'All data'!Y16</f>
        <v>NA</v>
      </c>
      <c r="D16" s="101">
        <v>44</v>
      </c>
      <c r="E16" s="101" t="s">
        <v>92</v>
      </c>
    </row>
    <row r="17" spans="1:5" x14ac:dyDescent="0.2">
      <c r="A17" s="75">
        <f>'All data'!A17</f>
        <v>34</v>
      </c>
      <c r="B17" s="75" t="str">
        <f>'All data'!Y17</f>
        <v>NA</v>
      </c>
      <c r="D17" s="101">
        <v>46</v>
      </c>
      <c r="E17" s="101" t="s">
        <v>93</v>
      </c>
    </row>
    <row r="18" spans="1:5" x14ac:dyDescent="0.2">
      <c r="A18" s="3">
        <f>'All data'!A18</f>
        <v>36</v>
      </c>
      <c r="B18" s="3" t="str">
        <f>'All data'!Y18</f>
        <v>NA</v>
      </c>
      <c r="D18" s="101">
        <v>59</v>
      </c>
      <c r="E18" s="101" t="s">
        <v>95</v>
      </c>
    </row>
    <row r="19" spans="1:5" x14ac:dyDescent="0.2">
      <c r="A19" s="75">
        <f>'All data'!A19</f>
        <v>38</v>
      </c>
      <c r="B19" s="75" t="str">
        <f>'All data'!Y19</f>
        <v>II-III</v>
      </c>
      <c r="D19" s="101">
        <v>64</v>
      </c>
      <c r="E19" s="101" t="s">
        <v>94</v>
      </c>
    </row>
    <row r="20" spans="1:5" x14ac:dyDescent="0.2">
      <c r="A20" s="3">
        <f>'All data'!A20</f>
        <v>39</v>
      </c>
      <c r="B20" s="3" t="str">
        <f>'All data'!Y20</f>
        <v>II-III</v>
      </c>
      <c r="D20" s="101">
        <v>66</v>
      </c>
      <c r="E20" s="101" t="s">
        <v>93</v>
      </c>
    </row>
    <row r="21" spans="1:5" x14ac:dyDescent="0.2">
      <c r="A21" s="75">
        <f>'All data'!A21</f>
        <v>40</v>
      </c>
      <c r="B21" s="75" t="str">
        <f>'All data'!Y21</f>
        <v>III</v>
      </c>
      <c r="D21" s="101">
        <v>76</v>
      </c>
      <c r="E21" s="101" t="s">
        <v>93</v>
      </c>
    </row>
    <row r="22" spans="1:5" x14ac:dyDescent="0.2">
      <c r="A22" s="3">
        <f>'All data'!A22</f>
        <v>43</v>
      </c>
      <c r="B22" s="3" t="str">
        <f>'All data'!Y22</f>
        <v>NA</v>
      </c>
      <c r="D22" s="101">
        <v>80</v>
      </c>
      <c r="E22" s="101" t="s">
        <v>93</v>
      </c>
    </row>
    <row r="23" spans="1:5" x14ac:dyDescent="0.2">
      <c r="A23" s="75">
        <f>'All data'!A23</f>
        <v>44</v>
      </c>
      <c r="B23" s="75" t="str">
        <f>'All data'!Y23</f>
        <v>II-III</v>
      </c>
      <c r="D23" s="101">
        <v>84</v>
      </c>
      <c r="E23" s="101" t="s">
        <v>93</v>
      </c>
    </row>
    <row r="24" spans="1:5" x14ac:dyDescent="0.2">
      <c r="A24" s="3">
        <f>'All data'!A24</f>
        <v>46</v>
      </c>
      <c r="B24" s="3" t="str">
        <f>'All data'!Y24</f>
        <v>III</v>
      </c>
      <c r="D24" s="101">
        <v>114</v>
      </c>
      <c r="E24" s="101" t="s">
        <v>93</v>
      </c>
    </row>
    <row r="25" spans="1:5" x14ac:dyDescent="0.2">
      <c r="A25" s="75">
        <f>'All data'!A25</f>
        <v>56</v>
      </c>
      <c r="B25" s="75" t="str">
        <f>'All data'!Y25</f>
        <v>NA</v>
      </c>
      <c r="D25" s="101">
        <v>115</v>
      </c>
      <c r="E25" s="101" t="s">
        <v>93</v>
      </c>
    </row>
    <row r="26" spans="1:5" x14ac:dyDescent="0.2">
      <c r="A26" s="3">
        <f>'All data'!A26</f>
        <v>59</v>
      </c>
      <c r="B26" s="3" t="str">
        <f>'All data'!Y26</f>
        <v>I-III</v>
      </c>
      <c r="D26" s="101">
        <v>117</v>
      </c>
      <c r="E26" s="101" t="s">
        <v>92</v>
      </c>
    </row>
    <row r="27" spans="1:5" x14ac:dyDescent="0.2">
      <c r="A27" s="75">
        <f>'All data'!A27</f>
        <v>61</v>
      </c>
      <c r="B27" s="75" t="str">
        <f>'All data'!Y27</f>
        <v>NA</v>
      </c>
      <c r="D27" s="101">
        <v>118</v>
      </c>
      <c r="E27" s="101" t="s">
        <v>96</v>
      </c>
    </row>
    <row r="28" spans="1:5" x14ac:dyDescent="0.2">
      <c r="A28" s="3">
        <f>'All data'!A28</f>
        <v>63</v>
      </c>
      <c r="B28" s="3" t="str">
        <f>'All data'!Y28</f>
        <v>NA</v>
      </c>
      <c r="D28" s="101">
        <v>122</v>
      </c>
      <c r="E28" s="101" t="s">
        <v>95</v>
      </c>
    </row>
    <row r="29" spans="1:5" x14ac:dyDescent="0.2">
      <c r="A29" s="75">
        <f>'All data'!A29</f>
        <v>64</v>
      </c>
      <c r="B29" s="75" t="str">
        <f>'All data'!Y29</f>
        <v>I</v>
      </c>
      <c r="D29" s="101">
        <v>123</v>
      </c>
      <c r="E29" s="101" t="s">
        <v>92</v>
      </c>
    </row>
    <row r="30" spans="1:5" x14ac:dyDescent="0.2">
      <c r="A30" s="3">
        <f>'All data'!A30</f>
        <v>66</v>
      </c>
      <c r="B30" s="3" t="str">
        <f>'All data'!Y30</f>
        <v>III</v>
      </c>
      <c r="D30" s="101">
        <v>134</v>
      </c>
      <c r="E30" s="101" t="s">
        <v>93</v>
      </c>
    </row>
    <row r="31" spans="1:5" x14ac:dyDescent="0.2">
      <c r="A31" s="75">
        <f>'All data'!A31</f>
        <v>67</v>
      </c>
      <c r="B31" s="75" t="str">
        <f>'All data'!Y31</f>
        <v>NA</v>
      </c>
      <c r="D31" s="101">
        <v>143</v>
      </c>
      <c r="E31" s="101" t="s">
        <v>96</v>
      </c>
    </row>
    <row r="32" spans="1:5" x14ac:dyDescent="0.2">
      <c r="A32" s="3">
        <f>'All data'!A32</f>
        <v>69</v>
      </c>
      <c r="B32" s="3" t="str">
        <f>'All data'!Y32</f>
        <v>NA</v>
      </c>
      <c r="D32" s="101">
        <v>148</v>
      </c>
      <c r="E32" s="101" t="s">
        <v>94</v>
      </c>
    </row>
    <row r="33" spans="1:5" x14ac:dyDescent="0.2">
      <c r="A33" s="75">
        <f>'All data'!A33</f>
        <v>75</v>
      </c>
      <c r="B33" s="75" t="str">
        <f>'All data'!Y33</f>
        <v>NA</v>
      </c>
      <c r="D33" s="101">
        <v>150</v>
      </c>
      <c r="E33" s="101" t="s">
        <v>92</v>
      </c>
    </row>
    <row r="34" spans="1:5" x14ac:dyDescent="0.2">
      <c r="A34" s="3">
        <f>'All data'!A34</f>
        <v>76</v>
      </c>
      <c r="B34" s="3" t="str">
        <f>'All data'!Y34</f>
        <v>III</v>
      </c>
      <c r="D34" s="101">
        <v>159</v>
      </c>
      <c r="E34" s="101" t="s">
        <v>93</v>
      </c>
    </row>
    <row r="35" spans="1:5" x14ac:dyDescent="0.2">
      <c r="A35" s="75">
        <f>'All data'!A35</f>
        <v>80</v>
      </c>
      <c r="B35" s="75" t="str">
        <f>'All data'!Y35</f>
        <v>III</v>
      </c>
      <c r="D35" s="101">
        <v>161</v>
      </c>
      <c r="E35" s="101" t="s">
        <v>95</v>
      </c>
    </row>
    <row r="36" spans="1:5" x14ac:dyDescent="0.2">
      <c r="A36" s="3">
        <f>'All data'!A36</f>
        <v>84</v>
      </c>
      <c r="B36" s="3" t="str">
        <f>'All data'!Y36</f>
        <v>III</v>
      </c>
      <c r="D36" s="101">
        <v>174</v>
      </c>
      <c r="E36" s="101" t="s">
        <v>96</v>
      </c>
    </row>
    <row r="37" spans="1:5" x14ac:dyDescent="0.2">
      <c r="A37" s="75">
        <f>'All data'!A37</f>
        <v>85</v>
      </c>
      <c r="B37" s="75" t="str">
        <f>'All data'!Y37</f>
        <v>NA</v>
      </c>
      <c r="D37" s="101">
        <v>177</v>
      </c>
      <c r="E37" s="101" t="s">
        <v>93</v>
      </c>
    </row>
    <row r="38" spans="1:5" x14ac:dyDescent="0.2">
      <c r="A38" s="3">
        <f>'All data'!A38</f>
        <v>91</v>
      </c>
      <c r="B38" s="3" t="str">
        <f>'All data'!Y38</f>
        <v>NA</v>
      </c>
      <c r="D38" s="101">
        <v>181</v>
      </c>
      <c r="E38" s="101" t="s">
        <v>92</v>
      </c>
    </row>
    <row r="39" spans="1:5" x14ac:dyDescent="0.2">
      <c r="A39" s="75">
        <f>'All data'!A39</f>
        <v>102</v>
      </c>
      <c r="B39" s="75" t="str">
        <f>'All data'!Y39</f>
        <v>NA</v>
      </c>
      <c r="D39" s="101">
        <v>182</v>
      </c>
      <c r="E39" s="101" t="s">
        <v>93</v>
      </c>
    </row>
    <row r="40" spans="1:5" x14ac:dyDescent="0.2">
      <c r="A40" s="3">
        <f>'All data'!A40</f>
        <v>108</v>
      </c>
      <c r="B40" s="3" t="str">
        <f>'All data'!Y40</f>
        <v>NA</v>
      </c>
      <c r="D40" s="101">
        <v>184</v>
      </c>
      <c r="E40" s="101" t="s">
        <v>93</v>
      </c>
    </row>
    <row r="41" spans="1:5" x14ac:dyDescent="0.2">
      <c r="A41" s="75">
        <f>'All data'!A41</f>
        <v>110</v>
      </c>
      <c r="B41" s="75" t="str">
        <f>'All data'!Y41</f>
        <v>NA</v>
      </c>
      <c r="D41" s="101">
        <v>187</v>
      </c>
      <c r="E41" s="101" t="s">
        <v>93</v>
      </c>
    </row>
    <row r="42" spans="1:5" x14ac:dyDescent="0.2">
      <c r="A42" s="3">
        <f>'All data'!A42</f>
        <v>114</v>
      </c>
      <c r="B42" s="3" t="str">
        <f>'All data'!Y42</f>
        <v>III</v>
      </c>
      <c r="D42" s="101">
        <v>192</v>
      </c>
      <c r="E42" s="101" t="s">
        <v>93</v>
      </c>
    </row>
    <row r="43" spans="1:5" x14ac:dyDescent="0.2">
      <c r="A43" s="75">
        <f>'All data'!A43</f>
        <v>115</v>
      </c>
      <c r="B43" s="75" t="str">
        <f>'All data'!Y43</f>
        <v>III</v>
      </c>
      <c r="D43" s="101">
        <v>195</v>
      </c>
      <c r="E43" s="101" t="s">
        <v>97</v>
      </c>
    </row>
    <row r="44" spans="1:5" x14ac:dyDescent="0.2">
      <c r="A44" s="3">
        <f>'All data'!A44</f>
        <v>116</v>
      </c>
      <c r="B44" s="3" t="str">
        <f>'All data'!Y44</f>
        <v>NA</v>
      </c>
      <c r="E44">
        <f>COUNTA(E4:E43)</f>
        <v>40</v>
      </c>
    </row>
    <row r="45" spans="1:5" x14ac:dyDescent="0.2">
      <c r="A45" s="75">
        <f>'All data'!A45</f>
        <v>117</v>
      </c>
      <c r="B45" s="75" t="str">
        <f>'All data'!Y45</f>
        <v>II-III</v>
      </c>
    </row>
    <row r="46" spans="1:5" x14ac:dyDescent="0.2">
      <c r="A46" s="3">
        <f>'All data'!A46</f>
        <v>118</v>
      </c>
      <c r="B46" s="3" t="str">
        <f>'All data'!Y46</f>
        <v>II</v>
      </c>
    </row>
    <row r="47" spans="1:5" x14ac:dyDescent="0.2">
      <c r="A47" s="75">
        <f>'All data'!A47</f>
        <v>120</v>
      </c>
      <c r="B47" s="75" t="str">
        <f>'All data'!Y47</f>
        <v>NA</v>
      </c>
    </row>
    <row r="48" spans="1:5" x14ac:dyDescent="0.2">
      <c r="A48" s="3">
        <f>'All data'!A48</f>
        <v>122</v>
      </c>
      <c r="B48" s="3" t="str">
        <f>'All data'!Y48</f>
        <v>I-III</v>
      </c>
    </row>
    <row r="49" spans="1:2" x14ac:dyDescent="0.2">
      <c r="A49" s="75">
        <f>'All data'!A49</f>
        <v>123</v>
      </c>
      <c r="B49" s="75" t="str">
        <f>'All data'!Y49</f>
        <v>II-III</v>
      </c>
    </row>
    <row r="50" spans="1:2" x14ac:dyDescent="0.2">
      <c r="A50" s="3">
        <f>'All data'!A50</f>
        <v>125</v>
      </c>
      <c r="B50" s="3" t="str">
        <f>'All data'!Y50</f>
        <v>NA</v>
      </c>
    </row>
    <row r="51" spans="1:2" x14ac:dyDescent="0.2">
      <c r="A51" s="75">
        <f>'All data'!A51</f>
        <v>126</v>
      </c>
      <c r="B51" s="75" t="str">
        <f>'All data'!Y51</f>
        <v>NA</v>
      </c>
    </row>
    <row r="52" spans="1:2" x14ac:dyDescent="0.2">
      <c r="A52" s="3">
        <f>'All data'!A52</f>
        <v>129</v>
      </c>
      <c r="B52" s="3" t="str">
        <f>'All data'!Y52</f>
        <v>NA</v>
      </c>
    </row>
    <row r="53" spans="1:2" x14ac:dyDescent="0.2">
      <c r="A53" s="75">
        <f>'All data'!A53</f>
        <v>132</v>
      </c>
      <c r="B53" s="75" t="str">
        <f>'All data'!Y53</f>
        <v>NA</v>
      </c>
    </row>
    <row r="54" spans="1:2" x14ac:dyDescent="0.2">
      <c r="A54" s="3">
        <f>'All data'!A54</f>
        <v>134</v>
      </c>
      <c r="B54" s="3" t="str">
        <f>'All data'!Y54</f>
        <v>III</v>
      </c>
    </row>
    <row r="55" spans="1:2" x14ac:dyDescent="0.2">
      <c r="A55" s="75">
        <f>'All data'!A55</f>
        <v>137</v>
      </c>
      <c r="B55" s="75" t="str">
        <f>'All data'!Y55</f>
        <v>NA</v>
      </c>
    </row>
    <row r="56" spans="1:2" x14ac:dyDescent="0.2">
      <c r="A56" s="3">
        <f>'All data'!A56</f>
        <v>139</v>
      </c>
      <c r="B56" s="3" t="str">
        <f>'All data'!Y56</f>
        <v>NA</v>
      </c>
    </row>
    <row r="57" spans="1:2" x14ac:dyDescent="0.2">
      <c r="A57" s="75">
        <f>'All data'!A57</f>
        <v>143</v>
      </c>
      <c r="B57" s="75" t="str">
        <f>'All data'!Y57</f>
        <v>II</v>
      </c>
    </row>
    <row r="58" spans="1:2" x14ac:dyDescent="0.2">
      <c r="A58" s="3">
        <f>'All data'!A58</f>
        <v>146</v>
      </c>
      <c r="B58" s="3" t="str">
        <f>'All data'!Y58</f>
        <v>NA</v>
      </c>
    </row>
    <row r="59" spans="1:2" x14ac:dyDescent="0.2">
      <c r="A59" s="75">
        <f>'All data'!A59</f>
        <v>147</v>
      </c>
      <c r="B59" s="75" t="str">
        <f>'All data'!Y59</f>
        <v>NA</v>
      </c>
    </row>
    <row r="60" spans="1:2" x14ac:dyDescent="0.2">
      <c r="A60" s="3">
        <f>'All data'!A60</f>
        <v>148</v>
      </c>
      <c r="B60" s="3" t="str">
        <f>'All data'!Y60</f>
        <v>I</v>
      </c>
    </row>
    <row r="61" spans="1:2" x14ac:dyDescent="0.2">
      <c r="A61" s="75">
        <f>'All data'!A61</f>
        <v>150</v>
      </c>
      <c r="B61" s="75" t="str">
        <f>'All data'!Y61</f>
        <v>II-III</v>
      </c>
    </row>
    <row r="62" spans="1:2" x14ac:dyDescent="0.2">
      <c r="A62" s="3">
        <f>'All data'!A62</f>
        <v>154</v>
      </c>
      <c r="B62" s="3" t="str">
        <f>'All data'!Y62</f>
        <v>NA</v>
      </c>
    </row>
    <row r="63" spans="1:2" x14ac:dyDescent="0.2">
      <c r="A63" s="75">
        <f>'All data'!A63</f>
        <v>155</v>
      </c>
      <c r="B63" s="75" t="str">
        <f>'All data'!Y63</f>
        <v>NA</v>
      </c>
    </row>
    <row r="64" spans="1:2" x14ac:dyDescent="0.2">
      <c r="A64" s="3">
        <f>'All data'!A64</f>
        <v>156</v>
      </c>
      <c r="B64" s="3" t="str">
        <f>'All data'!Y64</f>
        <v>NA</v>
      </c>
    </row>
    <row r="65" spans="1:2" x14ac:dyDescent="0.2">
      <c r="A65" s="75">
        <f>'All data'!A65</f>
        <v>157</v>
      </c>
      <c r="B65" s="75" t="str">
        <f>'All data'!Y65</f>
        <v>NA</v>
      </c>
    </row>
    <row r="66" spans="1:2" x14ac:dyDescent="0.2">
      <c r="A66" s="3">
        <f>'All data'!A66</f>
        <v>159</v>
      </c>
      <c r="B66" s="3" t="str">
        <f>'All data'!Y66</f>
        <v>III</v>
      </c>
    </row>
    <row r="67" spans="1:2" x14ac:dyDescent="0.2">
      <c r="A67" s="75">
        <f>'All data'!A67</f>
        <v>161</v>
      </c>
      <c r="B67" s="75" t="str">
        <f>'All data'!Y67</f>
        <v>I-III</v>
      </c>
    </row>
    <row r="68" spans="1:2" x14ac:dyDescent="0.2">
      <c r="A68" s="3">
        <f>'All data'!A68</f>
        <v>164</v>
      </c>
      <c r="B68" s="3" t="str">
        <f>'All data'!Y68</f>
        <v>NA</v>
      </c>
    </row>
    <row r="69" spans="1:2" x14ac:dyDescent="0.2">
      <c r="A69" s="75">
        <f>'All data'!A69</f>
        <v>167</v>
      </c>
      <c r="B69" s="75" t="str">
        <f>'All data'!Y69</f>
        <v>NA</v>
      </c>
    </row>
    <row r="70" spans="1:2" x14ac:dyDescent="0.2">
      <c r="A70" s="3">
        <f>'All data'!A70</f>
        <v>168</v>
      </c>
      <c r="B70" s="3" t="str">
        <f>'All data'!Y70</f>
        <v>NA</v>
      </c>
    </row>
    <row r="71" spans="1:2" x14ac:dyDescent="0.2">
      <c r="A71" s="75">
        <f>'All data'!A71</f>
        <v>170</v>
      </c>
      <c r="B71" s="75" t="str">
        <f>'All data'!Y71</f>
        <v>NA</v>
      </c>
    </row>
    <row r="72" spans="1:2" x14ac:dyDescent="0.2">
      <c r="A72" s="3">
        <f>'All data'!A72</f>
        <v>174</v>
      </c>
      <c r="B72" s="3" t="str">
        <f>'All data'!Y72</f>
        <v>II</v>
      </c>
    </row>
    <row r="73" spans="1:2" x14ac:dyDescent="0.2">
      <c r="A73" s="75">
        <f>'All data'!A73</f>
        <v>177</v>
      </c>
      <c r="B73" s="75" t="str">
        <f>'All data'!Y73</f>
        <v>III</v>
      </c>
    </row>
    <row r="74" spans="1:2" x14ac:dyDescent="0.2">
      <c r="A74" s="3">
        <f>'All data'!A74</f>
        <v>181</v>
      </c>
      <c r="B74" s="3" t="str">
        <f>'All data'!Y74</f>
        <v>II-III</v>
      </c>
    </row>
    <row r="75" spans="1:2" x14ac:dyDescent="0.2">
      <c r="A75" s="75">
        <f>'All data'!A75</f>
        <v>182</v>
      </c>
      <c r="B75" s="75" t="str">
        <f>'All data'!Y75</f>
        <v>III</v>
      </c>
    </row>
    <row r="76" spans="1:2" x14ac:dyDescent="0.2">
      <c r="A76" s="3">
        <f>'All data'!A76</f>
        <v>184</v>
      </c>
      <c r="B76" s="3" t="str">
        <f>'All data'!Y76</f>
        <v>III</v>
      </c>
    </row>
    <row r="77" spans="1:2" x14ac:dyDescent="0.2">
      <c r="A77" s="75">
        <f>'All data'!A77</f>
        <v>187</v>
      </c>
      <c r="B77" s="75" t="str">
        <f>'All data'!Y77</f>
        <v>III</v>
      </c>
    </row>
    <row r="78" spans="1:2" x14ac:dyDescent="0.2">
      <c r="A78" s="3">
        <f>'All data'!A78</f>
        <v>192</v>
      </c>
      <c r="B78" s="3" t="str">
        <f>'All data'!Y78</f>
        <v>III</v>
      </c>
    </row>
    <row r="79" spans="1:2" x14ac:dyDescent="0.2">
      <c r="A79" s="75">
        <f>'All data'!A79</f>
        <v>195</v>
      </c>
      <c r="B79" s="75" t="str">
        <f>'All data'!Y79</f>
        <v>III-IV</v>
      </c>
    </row>
    <row r="80" spans="1:2" x14ac:dyDescent="0.2">
      <c r="A80" s="3">
        <f>'All data'!A80</f>
        <v>196</v>
      </c>
      <c r="B80" s="3" t="str">
        <f>'All data'!Y80</f>
        <v>NA</v>
      </c>
    </row>
    <row r="81" spans="1:2" x14ac:dyDescent="0.2">
      <c r="A81" s="75">
        <f>'All data'!A81</f>
        <v>200</v>
      </c>
      <c r="B81" s="75" t="str">
        <f>'All data'!Y81</f>
        <v>NA</v>
      </c>
    </row>
    <row r="82" spans="1:2" x14ac:dyDescent="0.2">
      <c r="A82" s="3">
        <f>'All data'!A82</f>
        <v>201</v>
      </c>
      <c r="B82" s="3" t="str">
        <f>'All data'!Y82</f>
        <v>NA</v>
      </c>
    </row>
    <row r="83" spans="1:2" x14ac:dyDescent="0.2">
      <c r="A83" s="75">
        <f>'All data'!A83</f>
        <v>206</v>
      </c>
      <c r="B83" s="75" t="str">
        <f>'All data'!Y83</f>
        <v>NA</v>
      </c>
    </row>
    <row r="84" spans="1:2" x14ac:dyDescent="0.2">
      <c r="A84" s="3">
        <f>'All data'!A84</f>
        <v>209</v>
      </c>
      <c r="B84" s="3" t="str">
        <f>'All data'!Y84</f>
        <v>NA</v>
      </c>
    </row>
    <row r="85" spans="1:2" x14ac:dyDescent="0.2">
      <c r="A85" s="75">
        <f>'All data'!A85</f>
        <v>215</v>
      </c>
      <c r="B85" s="75" t="str">
        <f>'All data'!Y85</f>
        <v>NA</v>
      </c>
    </row>
    <row r="86" spans="1:2" x14ac:dyDescent="0.2">
      <c r="A86" s="3">
        <f>'All data'!A86</f>
        <v>218</v>
      </c>
      <c r="B86" s="3" t="str">
        <f>'All data'!Y86</f>
        <v>NA</v>
      </c>
    </row>
    <row r="87" spans="1:2" x14ac:dyDescent="0.2">
      <c r="A87" s="253">
        <f>'All data'!A87</f>
        <v>228</v>
      </c>
      <c r="B87" s="253" t="str">
        <f>'All data'!Y87</f>
        <v>NA</v>
      </c>
    </row>
    <row r="88" spans="1:2" x14ac:dyDescent="0.2">
      <c r="A88" s="3">
        <f>'All data'!A88</f>
        <v>229</v>
      </c>
      <c r="B88" s="3" t="str">
        <f>'All data'!Y88</f>
        <v>NA</v>
      </c>
    </row>
    <row r="89" spans="1:2" x14ac:dyDescent="0.2">
      <c r="A89" s="253">
        <f>'All data'!A89</f>
        <v>231</v>
      </c>
      <c r="B89" s="253" t="str">
        <f>'All data'!Y89</f>
        <v>NA</v>
      </c>
    </row>
    <row r="90" spans="1:2" x14ac:dyDescent="0.2">
      <c r="A90" s="3">
        <f>'All data'!A90</f>
        <v>232</v>
      </c>
      <c r="B90" s="3" t="str">
        <f>'All data'!Y90</f>
        <v>NA</v>
      </c>
    </row>
    <row r="91" spans="1:2" x14ac:dyDescent="0.2">
      <c r="A91" s="253">
        <f>'All data'!A91</f>
        <v>237</v>
      </c>
      <c r="B91" s="253" t="str">
        <f>'All data'!Y91</f>
        <v>NA</v>
      </c>
    </row>
    <row r="92" spans="1:2" x14ac:dyDescent="0.2">
      <c r="A92" s="3">
        <f>'All data'!A92</f>
        <v>238</v>
      </c>
      <c r="B92" s="3" t="str">
        <f>'All data'!Y92</f>
        <v>NA</v>
      </c>
    </row>
    <row r="93" spans="1:2" x14ac:dyDescent="0.2">
      <c r="A93" s="253">
        <f>'All data'!A93</f>
        <v>241</v>
      </c>
      <c r="B93" s="253" t="str">
        <f>'All data'!Y93</f>
        <v>NA</v>
      </c>
    </row>
    <row r="94" spans="1:2" x14ac:dyDescent="0.2">
      <c r="A94" s="3">
        <f>'All data'!A94</f>
        <v>242</v>
      </c>
      <c r="B94" s="3" t="str">
        <f>'All data'!Y94</f>
        <v>NA</v>
      </c>
    </row>
    <row r="95" spans="1:2" x14ac:dyDescent="0.2">
      <c r="A95" s="264">
        <f>'All data'!A95</f>
        <v>245</v>
      </c>
      <c r="B95" s="264" t="str">
        <f>'All data'!Y95</f>
        <v>NA</v>
      </c>
    </row>
    <row r="96" spans="1:2" s="189" customFormat="1" x14ac:dyDescent="0.2">
      <c r="A96" s="3">
        <f>'All data'!A96</f>
        <v>264</v>
      </c>
      <c r="B96" s="3" t="str">
        <f>'All data'!Y96</f>
        <v>NA</v>
      </c>
    </row>
    <row r="97" spans="1:2" s="189" customFormat="1" x14ac:dyDescent="0.2">
      <c r="A97" s="301">
        <f>'All data'!A97</f>
        <v>265</v>
      </c>
      <c r="B97" s="301" t="str">
        <f>'All data'!Y97</f>
        <v>NA</v>
      </c>
    </row>
    <row r="98" spans="1:2" s="189" customFormat="1" x14ac:dyDescent="0.2">
      <c r="A98" s="3">
        <f>'All data'!A98</f>
        <v>279</v>
      </c>
      <c r="B98" s="3" t="str">
        <f>'All data'!Y98</f>
        <v>NA</v>
      </c>
    </row>
    <row r="99" spans="1:2" s="189" customFormat="1" x14ac:dyDescent="0.2">
      <c r="A99" s="301" t="str">
        <f>'All data'!A99</f>
        <v>280A</v>
      </c>
      <c r="B99" s="301" t="str">
        <f>'All data'!Y99</f>
        <v>NA</v>
      </c>
    </row>
    <row r="100" spans="1:2" s="189" customFormat="1" x14ac:dyDescent="0.2">
      <c r="A100" s="3" t="str">
        <f>'All data'!A100</f>
        <v>280B</v>
      </c>
      <c r="B100" s="3" t="str">
        <f>'All data'!Y100</f>
        <v>NA</v>
      </c>
    </row>
    <row r="101" spans="1:2" s="189" customFormat="1" x14ac:dyDescent="0.2">
      <c r="A101" s="301">
        <f>'All data'!A102</f>
        <v>301</v>
      </c>
      <c r="B101" s="301" t="str">
        <f>'All data'!Y102</f>
        <v>NA</v>
      </c>
    </row>
    <row r="102" spans="1:2" s="189" customFormat="1" x14ac:dyDescent="0.2">
      <c r="A102" s="3">
        <f>'All data'!A104</f>
        <v>307</v>
      </c>
      <c r="B102" s="3" t="str">
        <f>'All data'!Y104</f>
        <v>NA</v>
      </c>
    </row>
    <row r="103" spans="1:2" s="189" customFormat="1" x14ac:dyDescent="0.2">
      <c r="A103" s="301">
        <f>'All data'!A105</f>
        <v>315</v>
      </c>
      <c r="B103" s="301" t="str">
        <f>'All data'!Y105</f>
        <v>NA</v>
      </c>
    </row>
    <row r="104" spans="1:2" s="189" customFormat="1" x14ac:dyDescent="0.2">
      <c r="A104" s="3">
        <f>'All data'!A107</f>
        <v>328</v>
      </c>
      <c r="B104" s="3" t="str">
        <f>'All data'!Y107</f>
        <v>NA</v>
      </c>
    </row>
    <row r="105" spans="1:2" s="189" customFormat="1" x14ac:dyDescent="0.2">
      <c r="A105" s="301">
        <f>'All data'!A108</f>
        <v>333</v>
      </c>
      <c r="B105" s="301" t="str">
        <f>'All data'!Y108</f>
        <v>NA</v>
      </c>
    </row>
    <row r="106" spans="1:2" s="189" customFormat="1" x14ac:dyDescent="0.2">
      <c r="A106" s="3">
        <f>'All data'!A112</f>
        <v>0</v>
      </c>
      <c r="B106" s="3">
        <f>'All data'!Y112</f>
        <v>0</v>
      </c>
    </row>
  </sheetData>
  <mergeCells count="5">
    <mergeCell ref="H8:L8"/>
    <mergeCell ref="G6:G7"/>
    <mergeCell ref="H6:L6"/>
    <mergeCell ref="H4:L4"/>
    <mergeCell ref="H5:L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09"/>
  <sheetViews>
    <sheetView workbookViewId="0">
      <pane xSplit="1" topLeftCell="B1" activePane="topRight" state="frozen"/>
      <selection pane="topRight" activeCell="A71" sqref="A71:XFD73"/>
    </sheetView>
  </sheetViews>
  <sheetFormatPr defaultRowHeight="12.75" x14ac:dyDescent="0.2"/>
  <cols>
    <col min="2" max="3" width="9.140625" style="12"/>
    <col min="4" max="4" width="11.140625" style="166" customWidth="1"/>
    <col min="5" max="5" width="11" style="146" customWidth="1"/>
    <col min="6" max="6" width="11.28515625" style="123" customWidth="1"/>
    <col min="7" max="7" width="8.85546875" style="153" customWidth="1"/>
    <col min="8" max="8" width="11.42578125" customWidth="1"/>
    <col min="9" max="9" width="22.5703125" customWidth="1"/>
    <col min="10" max="10" width="10.5703125" style="156" customWidth="1"/>
    <col min="11" max="11" width="14.140625" style="129" customWidth="1"/>
    <col min="12" max="12" width="10.85546875" style="132" customWidth="1"/>
    <col min="13" max="13" width="13.28515625" style="135" customWidth="1"/>
    <col min="14" max="14" width="19.42578125" customWidth="1"/>
    <col min="15" max="15" width="11.5703125" customWidth="1"/>
    <col min="16" max="16" width="15.7109375" style="162" customWidth="1"/>
    <col min="17" max="17" width="11.85546875" style="146" customWidth="1"/>
    <col min="18" max="18" width="24.7109375" style="72" customWidth="1"/>
    <col min="19" max="19" width="13.7109375" style="72" customWidth="1"/>
    <col min="20" max="20" width="15.5703125" style="72" customWidth="1"/>
    <col min="21" max="21" width="14.140625" style="146" customWidth="1"/>
    <col min="22" max="22" width="20.7109375" style="72" customWidth="1"/>
    <col min="23" max="23" width="14.7109375" style="12" customWidth="1"/>
    <col min="24" max="24" width="13.85546875" style="146" customWidth="1"/>
    <col min="25" max="25" width="20.7109375" style="116" customWidth="1"/>
    <col min="26" max="26" width="14.28515625" style="12" customWidth="1"/>
    <col min="27" max="27" width="13.28515625" style="146" customWidth="1"/>
    <col min="28" max="28" width="20.7109375" style="72" customWidth="1"/>
    <col min="29" max="29" width="15.85546875" style="12" customWidth="1"/>
    <col min="30" max="30" width="13.140625" style="146" customWidth="1"/>
    <col min="31" max="31" width="22.42578125" style="72" customWidth="1"/>
    <col min="32" max="32" width="35.42578125" style="116" customWidth="1"/>
  </cols>
  <sheetData>
    <row r="1" spans="1:32" x14ac:dyDescent="0.2">
      <c r="A1" t="s">
        <v>393</v>
      </c>
    </row>
    <row r="2" spans="1:32" x14ac:dyDescent="0.2">
      <c r="A2" t="s">
        <v>1128</v>
      </c>
    </row>
    <row r="3" spans="1:32" ht="45" x14ac:dyDescent="0.2">
      <c r="A3" t="str">
        <f>'All data'!A3</f>
        <v>GBM</v>
      </c>
      <c r="B3" s="107" t="s">
        <v>186</v>
      </c>
      <c r="C3" s="107" t="s">
        <v>4</v>
      </c>
      <c r="D3" s="167" t="s">
        <v>207</v>
      </c>
      <c r="E3" s="147" t="s">
        <v>367</v>
      </c>
      <c r="F3" s="125" t="s">
        <v>208</v>
      </c>
      <c r="G3" s="113" t="s">
        <v>383</v>
      </c>
      <c r="H3" s="113" t="s">
        <v>187</v>
      </c>
      <c r="I3" s="107" t="s">
        <v>188</v>
      </c>
      <c r="J3" s="147" t="s">
        <v>386</v>
      </c>
      <c r="K3" s="120" t="s">
        <v>199</v>
      </c>
      <c r="L3" s="130" t="s">
        <v>224</v>
      </c>
      <c r="M3" s="130" t="s">
        <v>225</v>
      </c>
      <c r="N3" s="120" t="s">
        <v>228</v>
      </c>
      <c r="O3" s="113" t="s">
        <v>204</v>
      </c>
      <c r="P3" s="138" t="s">
        <v>229</v>
      </c>
      <c r="Q3" s="154" t="s">
        <v>387</v>
      </c>
      <c r="R3" s="107" t="s">
        <v>232</v>
      </c>
      <c r="S3" s="107" t="s">
        <v>258</v>
      </c>
      <c r="T3" s="113" t="s">
        <v>259</v>
      </c>
      <c r="U3" s="147" t="s">
        <v>388</v>
      </c>
      <c r="V3" s="107" t="s">
        <v>280</v>
      </c>
      <c r="W3" s="107" t="s">
        <v>305</v>
      </c>
      <c r="X3" s="113" t="s">
        <v>389</v>
      </c>
      <c r="Y3" s="107" t="s">
        <v>306</v>
      </c>
      <c r="Z3" s="107" t="s">
        <v>320</v>
      </c>
      <c r="AA3" s="147" t="s">
        <v>390</v>
      </c>
      <c r="AB3" s="107" t="s">
        <v>321</v>
      </c>
      <c r="AC3" s="107" t="s">
        <v>329</v>
      </c>
      <c r="AD3" s="147" t="s">
        <v>391</v>
      </c>
      <c r="AE3" s="107" t="s">
        <v>330</v>
      </c>
      <c r="AF3" s="107" t="s">
        <v>205</v>
      </c>
    </row>
    <row r="4" spans="1:32" x14ac:dyDescent="0.2">
      <c r="A4">
        <f>'All data'!A4</f>
        <v>3</v>
      </c>
      <c r="B4" s="12">
        <v>3</v>
      </c>
      <c r="C4" s="12" t="s">
        <v>39</v>
      </c>
      <c r="D4" s="171">
        <v>38.48596851471595</v>
      </c>
      <c r="E4" s="148">
        <v>2000</v>
      </c>
      <c r="F4" s="122">
        <v>0</v>
      </c>
      <c r="G4" s="148" t="s">
        <v>384</v>
      </c>
      <c r="H4" s="108">
        <v>4</v>
      </c>
      <c r="I4" s="116" t="s">
        <v>189</v>
      </c>
      <c r="J4" s="157">
        <v>2000</v>
      </c>
      <c r="K4" s="128" t="s">
        <v>201</v>
      </c>
      <c r="L4" s="173">
        <v>0.56986301369863013</v>
      </c>
      <c r="M4" s="173">
        <v>9.8630136986301367E-2</v>
      </c>
      <c r="N4" s="108">
        <v>2</v>
      </c>
      <c r="O4" s="108">
        <v>4</v>
      </c>
      <c r="P4" s="140" t="s">
        <v>230</v>
      </c>
      <c r="Q4" s="148">
        <v>1999</v>
      </c>
      <c r="R4" s="116" t="s">
        <v>233</v>
      </c>
      <c r="S4" s="140">
        <v>9.1428571428571423</v>
      </c>
      <c r="T4" s="116" t="s">
        <v>230</v>
      </c>
      <c r="U4" s="148" t="s">
        <v>385</v>
      </c>
      <c r="V4" s="116" t="s">
        <v>235</v>
      </c>
      <c r="W4" s="140">
        <v>13</v>
      </c>
      <c r="X4" s="148" t="s">
        <v>385</v>
      </c>
      <c r="Y4" s="116" t="s">
        <v>288</v>
      </c>
      <c r="Z4" s="140"/>
      <c r="AA4" s="149" t="s">
        <v>392</v>
      </c>
      <c r="AB4" s="116" t="s">
        <v>230</v>
      </c>
      <c r="AC4" s="140"/>
      <c r="AD4" s="148" t="s">
        <v>230</v>
      </c>
      <c r="AE4" s="116" t="s">
        <v>230</v>
      </c>
    </row>
    <row r="5" spans="1:32" x14ac:dyDescent="0.2">
      <c r="A5">
        <f>'All data'!A5</f>
        <v>5</v>
      </c>
      <c r="B5" s="12">
        <v>5</v>
      </c>
      <c r="C5" s="12" t="s">
        <v>40</v>
      </c>
      <c r="D5" s="171">
        <v>57.327857631759066</v>
      </c>
      <c r="E5" s="148" t="s">
        <v>368</v>
      </c>
      <c r="F5" s="122">
        <v>0</v>
      </c>
      <c r="G5" s="148" t="s">
        <v>385</v>
      </c>
      <c r="H5" s="108">
        <v>4</v>
      </c>
      <c r="I5" s="116" t="s">
        <v>191</v>
      </c>
      <c r="J5" s="157" t="s">
        <v>385</v>
      </c>
      <c r="K5" s="128" t="s">
        <v>200</v>
      </c>
      <c r="L5" s="174">
        <v>2.56986301369863</v>
      </c>
      <c r="M5" s="174">
        <v>2.56986301369863</v>
      </c>
      <c r="N5" s="108">
        <v>1</v>
      </c>
      <c r="O5" s="108">
        <v>4</v>
      </c>
      <c r="P5" s="140" t="s">
        <v>230</v>
      </c>
      <c r="Q5" s="148">
        <v>2000</v>
      </c>
      <c r="R5" s="116" t="s">
        <v>234</v>
      </c>
      <c r="S5" s="140">
        <v>75.857142857142861</v>
      </c>
      <c r="T5" s="116" t="s">
        <v>230</v>
      </c>
      <c r="U5" s="148" t="s">
        <v>370</v>
      </c>
      <c r="V5" s="116" t="s">
        <v>281</v>
      </c>
      <c r="W5" s="140" t="s">
        <v>206</v>
      </c>
      <c r="X5" s="149" t="s">
        <v>392</v>
      </c>
      <c r="Y5" s="116" t="s">
        <v>230</v>
      </c>
      <c r="Z5" s="140"/>
      <c r="AA5" s="149" t="s">
        <v>392</v>
      </c>
      <c r="AB5" s="116" t="s">
        <v>230</v>
      </c>
      <c r="AC5" s="140"/>
      <c r="AD5" s="148" t="s">
        <v>230</v>
      </c>
      <c r="AE5" s="116" t="s">
        <v>230</v>
      </c>
      <c r="AF5" s="116" t="s">
        <v>337</v>
      </c>
    </row>
    <row r="6" spans="1:32" x14ac:dyDescent="0.2">
      <c r="A6">
        <f>'All data'!A6</f>
        <v>6</v>
      </c>
      <c r="B6" s="12">
        <v>6</v>
      </c>
      <c r="C6" s="12" t="s">
        <v>40</v>
      </c>
      <c r="D6" s="171">
        <v>65.12251882272416</v>
      </c>
      <c r="E6" s="149" t="s">
        <v>369</v>
      </c>
      <c r="F6" s="115">
        <v>0</v>
      </c>
      <c r="G6" s="149" t="s">
        <v>385</v>
      </c>
      <c r="H6" s="109">
        <v>4</v>
      </c>
      <c r="I6" s="117" t="s">
        <v>189</v>
      </c>
      <c r="J6" s="152" t="s">
        <v>385</v>
      </c>
      <c r="K6" s="128" t="s">
        <v>200</v>
      </c>
      <c r="L6" s="173">
        <v>1.0520547945205478</v>
      </c>
      <c r="M6" s="173">
        <v>1.0520547945205478</v>
      </c>
      <c r="N6" s="109">
        <v>1</v>
      </c>
      <c r="O6" s="109">
        <v>4</v>
      </c>
      <c r="P6" s="161" t="s">
        <v>230</v>
      </c>
      <c r="Q6" s="149" t="s">
        <v>385</v>
      </c>
      <c r="R6" s="117" t="s">
        <v>235</v>
      </c>
      <c r="S6" s="161">
        <v>26.857142857142858</v>
      </c>
      <c r="T6" s="117" t="s">
        <v>230</v>
      </c>
      <c r="U6" s="149" t="s">
        <v>369</v>
      </c>
      <c r="V6" s="117" t="s">
        <v>282</v>
      </c>
      <c r="W6" s="140">
        <v>17.285714285714285</v>
      </c>
      <c r="X6" s="149" t="s">
        <v>369</v>
      </c>
      <c r="Y6" s="117" t="s">
        <v>307</v>
      </c>
      <c r="Z6" s="140"/>
      <c r="AA6" s="149" t="s">
        <v>392</v>
      </c>
      <c r="AB6" s="117" t="s">
        <v>230</v>
      </c>
      <c r="AC6" s="140"/>
      <c r="AD6" s="149" t="s">
        <v>230</v>
      </c>
      <c r="AE6" s="117" t="s">
        <v>230</v>
      </c>
      <c r="AF6" s="117"/>
    </row>
    <row r="7" spans="1:32" x14ac:dyDescent="0.2">
      <c r="A7">
        <f>'All data'!A7</f>
        <v>8</v>
      </c>
      <c r="B7" s="12">
        <v>8</v>
      </c>
      <c r="C7" s="12" t="s">
        <v>39</v>
      </c>
      <c r="D7" s="171">
        <v>74.661190965092402</v>
      </c>
      <c r="E7" s="149" t="s">
        <v>370</v>
      </c>
      <c r="F7" s="115">
        <v>0</v>
      </c>
      <c r="G7" s="149" t="s">
        <v>385</v>
      </c>
      <c r="H7" s="109">
        <v>4</v>
      </c>
      <c r="I7" s="117" t="s">
        <v>189</v>
      </c>
      <c r="J7" s="152" t="s">
        <v>385</v>
      </c>
      <c r="K7" s="128" t="s">
        <v>200</v>
      </c>
      <c r="L7" s="173">
        <v>1.3424657534246576</v>
      </c>
      <c r="M7" s="173">
        <v>1.3424657534246576</v>
      </c>
      <c r="N7" s="109">
        <v>1</v>
      </c>
      <c r="O7" s="109">
        <v>4</v>
      </c>
      <c r="P7" s="161" t="s">
        <v>230</v>
      </c>
      <c r="Q7" s="149" t="s">
        <v>369</v>
      </c>
      <c r="R7" s="117" t="s">
        <v>235</v>
      </c>
      <c r="S7" s="161">
        <v>33.857142857142854</v>
      </c>
      <c r="T7" s="117" t="s">
        <v>230</v>
      </c>
      <c r="U7" s="149" t="s">
        <v>369</v>
      </c>
      <c r="V7" s="117" t="s">
        <v>283</v>
      </c>
      <c r="W7" s="140"/>
      <c r="X7" s="149" t="s">
        <v>392</v>
      </c>
      <c r="Y7" s="117" t="s">
        <v>230</v>
      </c>
      <c r="Z7" s="140"/>
      <c r="AA7" s="149" t="s">
        <v>392</v>
      </c>
      <c r="AB7" s="117" t="s">
        <v>230</v>
      </c>
      <c r="AC7" s="140"/>
      <c r="AD7" s="149" t="s">
        <v>230</v>
      </c>
      <c r="AE7" s="117" t="s">
        <v>230</v>
      </c>
      <c r="AF7" s="117" t="s">
        <v>338</v>
      </c>
    </row>
    <row r="8" spans="1:32" x14ac:dyDescent="0.2">
      <c r="A8">
        <f>'All data'!A8</f>
        <v>9</v>
      </c>
      <c r="B8" s="12">
        <v>9</v>
      </c>
      <c r="C8" s="12" t="s">
        <v>39</v>
      </c>
      <c r="D8" s="171">
        <v>76.829568788501021</v>
      </c>
      <c r="E8" s="149" t="s">
        <v>369</v>
      </c>
      <c r="F8" s="115">
        <v>0</v>
      </c>
      <c r="G8" s="149" t="s">
        <v>369</v>
      </c>
      <c r="H8" s="109">
        <v>4</v>
      </c>
      <c r="I8" s="117" t="s">
        <v>189</v>
      </c>
      <c r="J8" s="152" t="s">
        <v>369</v>
      </c>
      <c r="K8" s="128" t="s">
        <v>200</v>
      </c>
      <c r="L8" s="173">
        <v>0.41643835616438357</v>
      </c>
      <c r="M8" s="173">
        <v>0.41643835616438357</v>
      </c>
      <c r="N8" s="109">
        <v>1</v>
      </c>
      <c r="O8" s="109">
        <v>4</v>
      </c>
      <c r="P8" s="161" t="s">
        <v>230</v>
      </c>
      <c r="Q8" s="149" t="s">
        <v>392</v>
      </c>
      <c r="R8" s="117" t="s">
        <v>230</v>
      </c>
      <c r="S8" s="161"/>
      <c r="T8" s="117" t="s">
        <v>230</v>
      </c>
      <c r="U8" s="149" t="s">
        <v>392</v>
      </c>
      <c r="V8" s="117" t="s">
        <v>230</v>
      </c>
      <c r="W8" s="140"/>
      <c r="X8" s="149" t="s">
        <v>392</v>
      </c>
      <c r="Y8" s="117" t="s">
        <v>230</v>
      </c>
      <c r="Z8" s="140"/>
      <c r="AA8" s="149" t="s">
        <v>392</v>
      </c>
      <c r="AB8" s="117" t="s">
        <v>230</v>
      </c>
      <c r="AC8" s="140"/>
      <c r="AD8" s="149" t="s">
        <v>230</v>
      </c>
      <c r="AE8" s="117" t="s">
        <v>230</v>
      </c>
      <c r="AF8" s="117"/>
    </row>
    <row r="9" spans="1:32" x14ac:dyDescent="0.2">
      <c r="A9">
        <f>'All data'!A9</f>
        <v>10</v>
      </c>
      <c r="B9" s="12">
        <v>10</v>
      </c>
      <c r="C9" s="12" t="s">
        <v>40</v>
      </c>
      <c r="D9" s="171">
        <v>41.472963723477072</v>
      </c>
      <c r="E9" s="149" t="s">
        <v>369</v>
      </c>
      <c r="F9" s="115">
        <v>0</v>
      </c>
      <c r="G9" s="149" t="s">
        <v>384</v>
      </c>
      <c r="H9" s="109">
        <v>4</v>
      </c>
      <c r="I9" s="117" t="s">
        <v>190</v>
      </c>
      <c r="J9" s="152" t="s">
        <v>369</v>
      </c>
      <c r="K9" s="128" t="s">
        <v>214</v>
      </c>
      <c r="L9" s="173">
        <v>2.495890410958904</v>
      </c>
      <c r="M9" s="173">
        <v>0.62465753424657533</v>
      </c>
      <c r="N9" s="109">
        <v>2</v>
      </c>
      <c r="O9" s="109">
        <v>4</v>
      </c>
      <c r="P9" s="161" t="s">
        <v>230</v>
      </c>
      <c r="Q9" s="149" t="s">
        <v>384</v>
      </c>
      <c r="R9" s="117" t="s">
        <v>236</v>
      </c>
      <c r="S9" s="161">
        <v>19.142857142857142</v>
      </c>
      <c r="T9" s="117" t="s">
        <v>230</v>
      </c>
      <c r="U9" s="149" t="s">
        <v>384</v>
      </c>
      <c r="V9" s="117" t="s">
        <v>284</v>
      </c>
      <c r="W9" s="140">
        <v>40.857142857142854</v>
      </c>
      <c r="X9" s="149" t="s">
        <v>385</v>
      </c>
      <c r="Y9" s="117" t="s">
        <v>308</v>
      </c>
      <c r="Z9" s="140">
        <v>26.142857142857142</v>
      </c>
      <c r="AA9" s="149" t="s">
        <v>385</v>
      </c>
      <c r="AB9" s="117" t="s">
        <v>286</v>
      </c>
      <c r="AC9" s="140">
        <v>10.714285714285714</v>
      </c>
      <c r="AD9" s="149">
        <v>2001</v>
      </c>
      <c r="AE9" s="117" t="s">
        <v>322</v>
      </c>
      <c r="AF9" s="117" t="s">
        <v>339</v>
      </c>
    </row>
    <row r="10" spans="1:32" x14ac:dyDescent="0.2">
      <c r="A10">
        <f>'All data'!A10</f>
        <v>12</v>
      </c>
      <c r="B10" s="12">
        <v>12</v>
      </c>
      <c r="C10" s="12" t="s">
        <v>40</v>
      </c>
      <c r="D10" s="171">
        <v>68.780287474332653</v>
      </c>
      <c r="E10" s="149" t="s">
        <v>369</v>
      </c>
      <c r="F10" s="115">
        <v>0</v>
      </c>
      <c r="G10" s="149" t="s">
        <v>369</v>
      </c>
      <c r="H10" s="109">
        <v>4</v>
      </c>
      <c r="I10" s="117" t="s">
        <v>209</v>
      </c>
      <c r="J10" s="152" t="s">
        <v>369</v>
      </c>
      <c r="K10" s="128" t="s">
        <v>200</v>
      </c>
      <c r="L10" s="173">
        <v>0.24109589041095891</v>
      </c>
      <c r="M10" s="173">
        <v>0.24109589041095891</v>
      </c>
      <c r="N10" s="109">
        <v>1</v>
      </c>
      <c r="O10" s="109">
        <v>4</v>
      </c>
      <c r="P10" s="161" t="s">
        <v>230</v>
      </c>
      <c r="Q10" s="149" t="s">
        <v>369</v>
      </c>
      <c r="R10" s="117" t="s">
        <v>235</v>
      </c>
      <c r="S10" s="161"/>
      <c r="T10" s="117" t="s">
        <v>230</v>
      </c>
      <c r="U10" s="149" t="s">
        <v>392</v>
      </c>
      <c r="V10" s="117" t="s">
        <v>230</v>
      </c>
      <c r="W10" s="140"/>
      <c r="X10" s="149" t="s">
        <v>392</v>
      </c>
      <c r="Y10" s="117" t="s">
        <v>230</v>
      </c>
      <c r="Z10" s="140"/>
      <c r="AA10" s="149" t="s">
        <v>392</v>
      </c>
      <c r="AB10" s="117" t="s">
        <v>230</v>
      </c>
      <c r="AC10" s="140"/>
      <c r="AD10" s="149" t="s">
        <v>230</v>
      </c>
      <c r="AE10" s="117" t="s">
        <v>230</v>
      </c>
      <c r="AF10" s="117"/>
    </row>
    <row r="11" spans="1:32" x14ac:dyDescent="0.2">
      <c r="A11">
        <f>'All data'!A11</f>
        <v>14</v>
      </c>
      <c r="B11" s="12">
        <v>14</v>
      </c>
      <c r="C11" s="12" t="s">
        <v>40</v>
      </c>
      <c r="D11" s="171">
        <v>58.357289527720738</v>
      </c>
      <c r="E11" s="149" t="s">
        <v>370</v>
      </c>
      <c r="F11" s="115">
        <v>0</v>
      </c>
      <c r="G11" s="149" t="s">
        <v>369</v>
      </c>
      <c r="H11" s="109">
        <v>4</v>
      </c>
      <c r="I11" s="117" t="s">
        <v>189</v>
      </c>
      <c r="J11" s="152" t="s">
        <v>369</v>
      </c>
      <c r="K11" s="128" t="s">
        <v>215</v>
      </c>
      <c r="L11" s="173">
        <v>0.89589041095890409</v>
      </c>
      <c r="M11" s="173">
        <v>0.37808219178082192</v>
      </c>
      <c r="N11" s="109">
        <v>2</v>
      </c>
      <c r="O11" s="109">
        <v>4</v>
      </c>
      <c r="P11" s="161" t="s">
        <v>230</v>
      </c>
      <c r="Q11" s="149" t="s">
        <v>369</v>
      </c>
      <c r="R11" s="117" t="s">
        <v>237</v>
      </c>
      <c r="S11" s="161">
        <v>23.285714285714285</v>
      </c>
      <c r="T11" s="139" t="s">
        <v>260</v>
      </c>
      <c r="U11" s="149" t="s">
        <v>369</v>
      </c>
      <c r="V11" s="117" t="s">
        <v>285</v>
      </c>
      <c r="W11" s="140">
        <v>15</v>
      </c>
      <c r="X11" s="149" t="s">
        <v>370</v>
      </c>
      <c r="Y11" s="117" t="s">
        <v>230</v>
      </c>
      <c r="Z11" s="140"/>
      <c r="AA11" s="149" t="s">
        <v>392</v>
      </c>
      <c r="AB11" s="117" t="s">
        <v>230</v>
      </c>
      <c r="AC11" s="140"/>
      <c r="AD11" s="149" t="s">
        <v>230</v>
      </c>
      <c r="AE11" s="117" t="s">
        <v>230</v>
      </c>
      <c r="AF11" s="117"/>
    </row>
    <row r="12" spans="1:32" x14ac:dyDescent="0.2">
      <c r="A12">
        <f>'All data'!A12</f>
        <v>15</v>
      </c>
      <c r="C12" s="12" t="s">
        <v>40</v>
      </c>
      <c r="D12" s="172"/>
      <c r="L12" s="162"/>
      <c r="M12" s="162"/>
      <c r="Z12" s="162"/>
      <c r="AA12" s="149" t="s">
        <v>392</v>
      </c>
      <c r="AC12" s="162"/>
    </row>
    <row r="13" spans="1:32" x14ac:dyDescent="0.2">
      <c r="A13">
        <f>'All data'!A13</f>
        <v>16</v>
      </c>
      <c r="C13" s="12" t="s">
        <v>39</v>
      </c>
      <c r="D13" s="172"/>
      <c r="L13" s="162"/>
      <c r="M13" s="162"/>
      <c r="Z13" s="162"/>
      <c r="AA13" s="149" t="s">
        <v>392</v>
      </c>
      <c r="AC13" s="162"/>
    </row>
    <row r="14" spans="1:32" x14ac:dyDescent="0.2">
      <c r="A14">
        <f>'All data'!A14</f>
        <v>22</v>
      </c>
      <c r="B14" s="12">
        <v>22</v>
      </c>
      <c r="C14" s="12" t="s">
        <v>40</v>
      </c>
      <c r="D14" s="171">
        <v>80.134154688569467</v>
      </c>
      <c r="E14" s="149" t="s">
        <v>370</v>
      </c>
      <c r="F14" s="115">
        <v>0</v>
      </c>
      <c r="G14" s="149" t="s">
        <v>370</v>
      </c>
      <c r="H14" s="109">
        <v>4</v>
      </c>
      <c r="I14" s="117" t="s">
        <v>196</v>
      </c>
      <c r="J14" s="152" t="s">
        <v>370</v>
      </c>
      <c r="K14" s="128" t="s">
        <v>200</v>
      </c>
      <c r="L14" s="173">
        <v>0.20547945205479451</v>
      </c>
      <c r="M14" s="173">
        <v>0.20547945205479451</v>
      </c>
      <c r="N14" s="109">
        <v>1</v>
      </c>
      <c r="O14" s="109">
        <v>4</v>
      </c>
      <c r="P14" s="161" t="s">
        <v>230</v>
      </c>
      <c r="Q14" s="149" t="s">
        <v>392</v>
      </c>
      <c r="R14" s="117" t="s">
        <v>230</v>
      </c>
      <c r="S14" s="162"/>
      <c r="T14" s="117" t="s">
        <v>230</v>
      </c>
      <c r="U14" s="149" t="s">
        <v>392</v>
      </c>
      <c r="V14" s="117" t="s">
        <v>230</v>
      </c>
      <c r="W14" s="140"/>
      <c r="X14" s="149" t="s">
        <v>392</v>
      </c>
      <c r="Y14" s="117" t="s">
        <v>230</v>
      </c>
      <c r="Z14" s="140"/>
      <c r="AA14" s="149" t="s">
        <v>392</v>
      </c>
      <c r="AB14" s="117" t="s">
        <v>230</v>
      </c>
      <c r="AC14" s="140"/>
      <c r="AD14" s="149" t="s">
        <v>230</v>
      </c>
      <c r="AE14" s="117" t="s">
        <v>230</v>
      </c>
      <c r="AF14" s="117" t="s">
        <v>340</v>
      </c>
    </row>
    <row r="15" spans="1:32" x14ac:dyDescent="0.2">
      <c r="A15">
        <f>'All data'!A15</f>
        <v>26</v>
      </c>
      <c r="B15" s="12">
        <v>26</v>
      </c>
      <c r="C15" s="12" t="s">
        <v>40</v>
      </c>
      <c r="D15" s="171">
        <v>48.640657084188909</v>
      </c>
      <c r="E15" s="149" t="s">
        <v>368</v>
      </c>
      <c r="F15" s="115">
        <v>0</v>
      </c>
      <c r="G15" s="149" t="s">
        <v>370</v>
      </c>
      <c r="H15" s="109">
        <v>4</v>
      </c>
      <c r="I15" s="117" t="s">
        <v>189</v>
      </c>
      <c r="J15" s="152" t="s">
        <v>370</v>
      </c>
      <c r="K15" s="128" t="s">
        <v>200</v>
      </c>
      <c r="L15" s="173">
        <v>0.72876712328767124</v>
      </c>
      <c r="M15" s="173">
        <v>0.72876712328767124</v>
      </c>
      <c r="N15" s="109">
        <v>1</v>
      </c>
      <c r="O15" s="109">
        <v>4</v>
      </c>
      <c r="P15" s="161" t="s">
        <v>230</v>
      </c>
      <c r="Q15" s="149" t="s">
        <v>370</v>
      </c>
      <c r="R15" s="117" t="s">
        <v>235</v>
      </c>
      <c r="S15" s="162">
        <v>22.571428571428573</v>
      </c>
      <c r="T15" s="117" t="s">
        <v>230</v>
      </c>
      <c r="U15" s="149" t="s">
        <v>368</v>
      </c>
      <c r="V15" s="117" t="s">
        <v>286</v>
      </c>
      <c r="W15" s="140"/>
      <c r="X15" s="149" t="s">
        <v>392</v>
      </c>
      <c r="Y15" s="117" t="s">
        <v>230</v>
      </c>
      <c r="Z15" s="140"/>
      <c r="AA15" s="149" t="s">
        <v>392</v>
      </c>
      <c r="AB15" s="117" t="s">
        <v>230</v>
      </c>
      <c r="AC15" s="140"/>
      <c r="AD15" s="149" t="s">
        <v>230</v>
      </c>
      <c r="AE15" s="117" t="s">
        <v>230</v>
      </c>
      <c r="AF15" s="117" t="s">
        <v>341</v>
      </c>
    </row>
    <row r="16" spans="1:32" x14ac:dyDescent="0.2">
      <c r="A16">
        <f>'All data'!A16</f>
        <v>28</v>
      </c>
      <c r="B16" s="12">
        <v>28</v>
      </c>
      <c r="C16" s="12" t="s">
        <v>40</v>
      </c>
      <c r="D16" s="171">
        <v>67.78644763860369</v>
      </c>
      <c r="E16" s="149" t="s">
        <v>368</v>
      </c>
      <c r="F16" s="115">
        <v>0</v>
      </c>
      <c r="G16" s="149" t="s">
        <v>370</v>
      </c>
      <c r="H16" s="109">
        <v>4</v>
      </c>
      <c r="I16" s="117" t="s">
        <v>196</v>
      </c>
      <c r="J16" s="152" t="s">
        <v>370</v>
      </c>
      <c r="K16" s="128" t="s">
        <v>200</v>
      </c>
      <c r="L16" s="173">
        <v>0.66575342465753429</v>
      </c>
      <c r="M16" s="173">
        <v>0.50136986301369868</v>
      </c>
      <c r="N16" s="109">
        <v>1</v>
      </c>
      <c r="O16" s="109">
        <v>4</v>
      </c>
      <c r="P16" s="161" t="s">
        <v>230</v>
      </c>
      <c r="Q16" s="149" t="s">
        <v>370</v>
      </c>
      <c r="R16" s="117" t="s">
        <v>235</v>
      </c>
      <c r="S16" s="161"/>
      <c r="T16" s="117" t="s">
        <v>230</v>
      </c>
      <c r="U16" s="149" t="s">
        <v>392</v>
      </c>
      <c r="V16" s="117" t="s">
        <v>230</v>
      </c>
      <c r="W16" s="140"/>
      <c r="X16" s="149" t="s">
        <v>392</v>
      </c>
      <c r="Y16" s="117" t="s">
        <v>230</v>
      </c>
      <c r="Z16" s="140"/>
      <c r="AA16" s="149" t="s">
        <v>392</v>
      </c>
      <c r="AB16" s="117" t="s">
        <v>230</v>
      </c>
      <c r="AC16" s="140"/>
      <c r="AD16" s="149" t="s">
        <v>230</v>
      </c>
      <c r="AE16" s="117" t="s">
        <v>230</v>
      </c>
      <c r="AF16" s="117"/>
    </row>
    <row r="17" spans="1:32" x14ac:dyDescent="0.2">
      <c r="A17">
        <f>'All data'!A17</f>
        <v>34</v>
      </c>
      <c r="B17" s="12">
        <v>34</v>
      </c>
      <c r="C17" s="12" t="s">
        <v>39</v>
      </c>
      <c r="D17" s="171">
        <v>46.373716632443532</v>
      </c>
      <c r="E17" s="149" t="s">
        <v>371</v>
      </c>
      <c r="F17" s="115">
        <v>0</v>
      </c>
      <c r="G17" s="149" t="s">
        <v>368</v>
      </c>
      <c r="H17" s="109">
        <v>4</v>
      </c>
      <c r="I17" s="117" t="s">
        <v>192</v>
      </c>
      <c r="J17" s="152" t="s">
        <v>368</v>
      </c>
      <c r="K17" s="128" t="s">
        <v>200</v>
      </c>
      <c r="L17" s="173">
        <v>0.88219178082191785</v>
      </c>
      <c r="M17" s="173">
        <v>0.88219178082191785</v>
      </c>
      <c r="N17" s="109">
        <v>1</v>
      </c>
      <c r="O17" s="109">
        <v>4</v>
      </c>
      <c r="P17" s="161" t="s">
        <v>230</v>
      </c>
      <c r="Q17" s="149" t="s">
        <v>368</v>
      </c>
      <c r="R17" s="117" t="s">
        <v>238</v>
      </c>
      <c r="S17" s="161">
        <v>21.714285714285715</v>
      </c>
      <c r="T17" s="139" t="s">
        <v>261</v>
      </c>
      <c r="U17" s="149" t="s">
        <v>368</v>
      </c>
      <c r="V17" s="117" t="s">
        <v>282</v>
      </c>
      <c r="W17" s="140">
        <v>8.4285714285714288</v>
      </c>
      <c r="X17" s="149" t="s">
        <v>371</v>
      </c>
      <c r="Y17" s="117" t="s">
        <v>286</v>
      </c>
      <c r="Z17" s="140"/>
      <c r="AA17" s="149" t="s">
        <v>392</v>
      </c>
      <c r="AB17" s="117" t="s">
        <v>230</v>
      </c>
      <c r="AC17" s="140"/>
      <c r="AD17" s="149" t="s">
        <v>230</v>
      </c>
      <c r="AE17" s="117" t="s">
        <v>230</v>
      </c>
      <c r="AF17" s="117"/>
    </row>
    <row r="18" spans="1:32" x14ac:dyDescent="0.2">
      <c r="A18">
        <f>'All data'!A18</f>
        <v>36</v>
      </c>
      <c r="B18" s="12">
        <v>36</v>
      </c>
      <c r="C18" s="12" t="s">
        <v>40</v>
      </c>
      <c r="D18" s="171">
        <v>53.637234770705</v>
      </c>
      <c r="E18" s="149" t="s">
        <v>371</v>
      </c>
      <c r="F18" s="115">
        <v>0</v>
      </c>
      <c r="G18" s="149" t="s">
        <v>368</v>
      </c>
      <c r="H18" s="109">
        <v>4</v>
      </c>
      <c r="I18" s="117" t="s">
        <v>189</v>
      </c>
      <c r="J18" s="152" t="s">
        <v>368</v>
      </c>
      <c r="K18" s="128" t="s">
        <v>200</v>
      </c>
      <c r="L18" s="173">
        <v>0.83835616438356164</v>
      </c>
      <c r="M18" s="173">
        <v>0.83835616438356164</v>
      </c>
      <c r="N18" s="109">
        <v>1</v>
      </c>
      <c r="O18" s="109">
        <v>4</v>
      </c>
      <c r="P18" s="161" t="s">
        <v>230</v>
      </c>
      <c r="Q18" s="149" t="s">
        <v>368</v>
      </c>
      <c r="R18" s="117" t="s">
        <v>235</v>
      </c>
      <c r="S18" s="161"/>
      <c r="T18" s="117" t="s">
        <v>230</v>
      </c>
      <c r="U18" s="149" t="s">
        <v>392</v>
      </c>
      <c r="V18" s="117" t="s">
        <v>230</v>
      </c>
      <c r="W18" s="140"/>
      <c r="X18" s="149" t="s">
        <v>392</v>
      </c>
      <c r="Y18" s="117" t="s">
        <v>230</v>
      </c>
      <c r="Z18" s="140"/>
      <c r="AA18" s="149" t="s">
        <v>392</v>
      </c>
      <c r="AB18" s="117" t="s">
        <v>230</v>
      </c>
      <c r="AC18" s="140"/>
      <c r="AD18" s="149" t="s">
        <v>230</v>
      </c>
      <c r="AE18" s="117" t="s">
        <v>230</v>
      </c>
      <c r="AF18" s="117"/>
    </row>
    <row r="19" spans="1:32" x14ac:dyDescent="0.2">
      <c r="A19">
        <f>'All data'!A19</f>
        <v>38</v>
      </c>
      <c r="B19" s="12">
        <v>38</v>
      </c>
      <c r="C19" s="12" t="s">
        <v>39</v>
      </c>
      <c r="D19" s="171">
        <v>71.690622861054067</v>
      </c>
      <c r="E19" s="149" t="s">
        <v>372</v>
      </c>
      <c r="F19" s="115">
        <v>0</v>
      </c>
      <c r="G19" s="149" t="s">
        <v>368</v>
      </c>
      <c r="H19" s="109">
        <v>4</v>
      </c>
      <c r="I19" s="117" t="s">
        <v>210</v>
      </c>
      <c r="J19" s="152" t="s">
        <v>368</v>
      </c>
      <c r="K19" s="128" t="s">
        <v>200</v>
      </c>
      <c r="L19" s="173">
        <v>1.3753424657534246</v>
      </c>
      <c r="M19" s="173">
        <v>1.3753424657534246</v>
      </c>
      <c r="N19" s="109">
        <v>1</v>
      </c>
      <c r="O19" s="109">
        <v>4</v>
      </c>
      <c r="P19" s="161" t="s">
        <v>230</v>
      </c>
      <c r="Q19" s="149" t="s">
        <v>368</v>
      </c>
      <c r="R19" s="117" t="s">
        <v>235</v>
      </c>
      <c r="S19" s="161">
        <v>13.428571428571429</v>
      </c>
      <c r="T19" s="117" t="s">
        <v>230</v>
      </c>
      <c r="U19" s="149" t="s">
        <v>371</v>
      </c>
      <c r="V19" s="117" t="s">
        <v>286</v>
      </c>
      <c r="W19" s="140">
        <v>5</v>
      </c>
      <c r="X19" s="149" t="s">
        <v>371</v>
      </c>
      <c r="Y19" s="117" t="s">
        <v>309</v>
      </c>
      <c r="Z19" s="140">
        <v>28.571428571428573</v>
      </c>
      <c r="AA19" s="149" t="s">
        <v>371</v>
      </c>
      <c r="AB19" s="117" t="s">
        <v>282</v>
      </c>
      <c r="AC19" s="140"/>
      <c r="AD19" s="149" t="s">
        <v>230</v>
      </c>
      <c r="AE19" s="117" t="s">
        <v>230</v>
      </c>
      <c r="AF19" s="117"/>
    </row>
    <row r="20" spans="1:32" x14ac:dyDescent="0.2">
      <c r="A20">
        <f>'All data'!A20</f>
        <v>39</v>
      </c>
      <c r="B20" s="12">
        <v>39</v>
      </c>
      <c r="C20" s="12" t="s">
        <v>40</v>
      </c>
      <c r="D20" s="171">
        <v>51.000684462696782</v>
      </c>
      <c r="E20" s="149" t="s">
        <v>373</v>
      </c>
      <c r="F20" s="115">
        <v>0</v>
      </c>
      <c r="G20" s="149" t="s">
        <v>368</v>
      </c>
      <c r="H20" s="109">
        <v>4</v>
      </c>
      <c r="I20" s="117" t="s">
        <v>194</v>
      </c>
      <c r="J20" s="152" t="s">
        <v>368</v>
      </c>
      <c r="K20" s="128" t="s">
        <v>200</v>
      </c>
      <c r="L20" s="174">
        <v>2.4109589041095889</v>
      </c>
      <c r="M20" s="174">
        <v>2.4109589041095889</v>
      </c>
      <c r="N20" s="109">
        <v>1</v>
      </c>
      <c r="O20" s="109">
        <v>4</v>
      </c>
      <c r="P20" s="161" t="s">
        <v>230</v>
      </c>
      <c r="Q20" s="149" t="s">
        <v>368</v>
      </c>
      <c r="R20" s="117" t="s">
        <v>235</v>
      </c>
      <c r="S20" s="161">
        <v>25.714285714285715</v>
      </c>
      <c r="T20" s="117" t="s">
        <v>230</v>
      </c>
      <c r="U20" s="149" t="s">
        <v>371</v>
      </c>
      <c r="V20" s="117" t="s">
        <v>286</v>
      </c>
      <c r="W20" s="140">
        <v>38.142857142857146</v>
      </c>
      <c r="X20" s="149" t="s">
        <v>372</v>
      </c>
      <c r="Y20" s="117" t="s">
        <v>285</v>
      </c>
      <c r="Z20" s="140"/>
      <c r="AA20" s="149" t="s">
        <v>392</v>
      </c>
      <c r="AB20" s="117" t="s">
        <v>230</v>
      </c>
      <c r="AC20" s="140"/>
      <c r="AD20" s="149" t="s">
        <v>230</v>
      </c>
      <c r="AE20" s="117" t="s">
        <v>230</v>
      </c>
      <c r="AF20" s="117"/>
    </row>
    <row r="21" spans="1:32" x14ac:dyDescent="0.2">
      <c r="A21">
        <f>'All data'!A21</f>
        <v>40</v>
      </c>
      <c r="B21" s="12">
        <v>40</v>
      </c>
      <c r="C21" s="12" t="s">
        <v>40</v>
      </c>
      <c r="D21" s="171">
        <v>45.065023956194388</v>
      </c>
      <c r="E21" s="149" t="s">
        <v>371</v>
      </c>
      <c r="F21" s="115">
        <v>0</v>
      </c>
      <c r="G21" s="149" t="s">
        <v>368</v>
      </c>
      <c r="H21" s="109">
        <v>4</v>
      </c>
      <c r="I21" s="117" t="s">
        <v>189</v>
      </c>
      <c r="J21" s="152" t="s">
        <v>368</v>
      </c>
      <c r="K21" s="128" t="s">
        <v>200</v>
      </c>
      <c r="L21" s="173">
        <v>0.76712328767123283</v>
      </c>
      <c r="M21" s="173">
        <v>0.76438356164383559</v>
      </c>
      <c r="N21" s="109">
        <v>1</v>
      </c>
      <c r="O21" s="109">
        <v>4</v>
      </c>
      <c r="P21" s="161" t="s">
        <v>230</v>
      </c>
      <c r="Q21" s="149" t="s">
        <v>368</v>
      </c>
      <c r="R21" s="117" t="s">
        <v>239</v>
      </c>
      <c r="S21" s="161"/>
      <c r="T21" s="117" t="s">
        <v>230</v>
      </c>
      <c r="U21" s="149" t="s">
        <v>392</v>
      </c>
      <c r="V21" s="117" t="s">
        <v>230</v>
      </c>
      <c r="W21" s="140"/>
      <c r="X21" s="149" t="s">
        <v>392</v>
      </c>
      <c r="Y21" s="117" t="s">
        <v>230</v>
      </c>
      <c r="Z21" s="140"/>
      <c r="AA21" s="149" t="s">
        <v>392</v>
      </c>
      <c r="AB21" s="117" t="s">
        <v>230</v>
      </c>
      <c r="AC21" s="140"/>
      <c r="AD21" s="149" t="s">
        <v>230</v>
      </c>
      <c r="AE21" s="117" t="s">
        <v>230</v>
      </c>
      <c r="AF21" s="117"/>
    </row>
    <row r="22" spans="1:32" x14ac:dyDescent="0.2">
      <c r="A22">
        <f>'All data'!A22</f>
        <v>43</v>
      </c>
      <c r="B22" s="12">
        <v>43</v>
      </c>
      <c r="C22" s="12" t="s">
        <v>40</v>
      </c>
      <c r="D22" s="171">
        <v>69.385352498288839</v>
      </c>
      <c r="E22" s="149" t="s">
        <v>371</v>
      </c>
      <c r="F22" s="115">
        <v>0</v>
      </c>
      <c r="G22" s="149" t="s">
        <v>368</v>
      </c>
      <c r="H22" s="109">
        <v>4</v>
      </c>
      <c r="I22" s="117" t="s">
        <v>189</v>
      </c>
      <c r="J22" s="152" t="s">
        <v>368</v>
      </c>
      <c r="K22" s="128" t="s">
        <v>200</v>
      </c>
      <c r="L22" s="173">
        <v>0.26027397260273971</v>
      </c>
      <c r="M22" s="173">
        <v>0.26027397260273971</v>
      </c>
      <c r="N22" s="109">
        <v>1</v>
      </c>
      <c r="O22" s="109">
        <v>4</v>
      </c>
      <c r="P22" s="161" t="s">
        <v>230</v>
      </c>
      <c r="Q22" s="149" t="s">
        <v>368</v>
      </c>
      <c r="R22" s="117" t="s">
        <v>235</v>
      </c>
      <c r="S22" s="161">
        <v>4.5714285714285712</v>
      </c>
      <c r="T22" s="117" t="s">
        <v>230</v>
      </c>
      <c r="U22" s="149" t="s">
        <v>371</v>
      </c>
      <c r="V22" s="117" t="s">
        <v>240</v>
      </c>
      <c r="W22" s="140"/>
      <c r="X22" s="149" t="s">
        <v>392</v>
      </c>
      <c r="Y22" s="117" t="s">
        <v>230</v>
      </c>
      <c r="Z22" s="140"/>
      <c r="AA22" s="149" t="s">
        <v>392</v>
      </c>
      <c r="AB22" s="117" t="s">
        <v>230</v>
      </c>
      <c r="AC22" s="140"/>
      <c r="AD22" s="149" t="s">
        <v>230</v>
      </c>
      <c r="AE22" s="117" t="s">
        <v>230</v>
      </c>
      <c r="AF22" s="117"/>
    </row>
    <row r="23" spans="1:32" x14ac:dyDescent="0.2">
      <c r="A23">
        <f>'All data'!A23</f>
        <v>44</v>
      </c>
      <c r="B23" s="12">
        <v>44</v>
      </c>
      <c r="C23" s="12" t="s">
        <v>39</v>
      </c>
      <c r="D23" s="171">
        <v>79.561943874058869</v>
      </c>
      <c r="E23" s="149" t="s">
        <v>372</v>
      </c>
      <c r="F23" s="115">
        <v>0</v>
      </c>
      <c r="G23" s="149" t="s">
        <v>368</v>
      </c>
      <c r="H23" s="109">
        <v>4</v>
      </c>
      <c r="I23" s="117" t="s">
        <v>189</v>
      </c>
      <c r="J23" s="152" t="s">
        <v>368</v>
      </c>
      <c r="K23" s="128" t="s">
        <v>200</v>
      </c>
      <c r="L23" s="173">
        <v>1.4</v>
      </c>
      <c r="M23" s="173">
        <v>1.3616438356164384</v>
      </c>
      <c r="N23" s="109">
        <v>1</v>
      </c>
      <c r="O23" s="109">
        <v>4</v>
      </c>
      <c r="P23" s="161" t="s">
        <v>230</v>
      </c>
      <c r="Q23" s="149" t="s">
        <v>392</v>
      </c>
      <c r="R23" s="117" t="s">
        <v>240</v>
      </c>
      <c r="S23" s="161"/>
      <c r="T23" s="117" t="s">
        <v>230</v>
      </c>
      <c r="U23" s="149" t="s">
        <v>392</v>
      </c>
      <c r="V23" s="117" t="s">
        <v>230</v>
      </c>
      <c r="W23" s="140"/>
      <c r="X23" s="149" t="s">
        <v>392</v>
      </c>
      <c r="Y23" s="117" t="s">
        <v>230</v>
      </c>
      <c r="Z23" s="140"/>
      <c r="AA23" s="149" t="s">
        <v>392</v>
      </c>
      <c r="AB23" s="117" t="s">
        <v>230</v>
      </c>
      <c r="AC23" s="140"/>
      <c r="AD23" s="149" t="s">
        <v>230</v>
      </c>
      <c r="AE23" s="117" t="s">
        <v>230</v>
      </c>
      <c r="AF23" s="117"/>
    </row>
    <row r="24" spans="1:32" x14ac:dyDescent="0.2">
      <c r="A24">
        <f>'All data'!A24</f>
        <v>46</v>
      </c>
      <c r="B24" s="12">
        <v>46</v>
      </c>
      <c r="C24" s="12" t="s">
        <v>40</v>
      </c>
      <c r="D24" s="171">
        <v>55.832991101984945</v>
      </c>
      <c r="E24" s="149" t="s">
        <v>371</v>
      </c>
      <c r="F24" s="115">
        <v>0</v>
      </c>
      <c r="G24" s="149" t="s">
        <v>370</v>
      </c>
      <c r="H24" s="109">
        <v>4</v>
      </c>
      <c r="I24" s="117" t="s">
        <v>189</v>
      </c>
      <c r="J24" s="152" t="s">
        <v>368</v>
      </c>
      <c r="K24" s="128" t="s">
        <v>216</v>
      </c>
      <c r="L24" s="173">
        <v>1.5643835616438355</v>
      </c>
      <c r="M24" s="173">
        <v>0.50136986301369868</v>
      </c>
      <c r="N24" s="109">
        <v>2</v>
      </c>
      <c r="O24" s="109">
        <v>4</v>
      </c>
      <c r="P24" s="161" t="s">
        <v>230</v>
      </c>
      <c r="Q24" s="149" t="s">
        <v>370</v>
      </c>
      <c r="R24" s="117" t="s">
        <v>238</v>
      </c>
      <c r="S24" s="161">
        <v>25.142857142857142</v>
      </c>
      <c r="T24" s="139" t="s">
        <v>261</v>
      </c>
      <c r="U24" s="149" t="s">
        <v>368</v>
      </c>
      <c r="V24" s="117" t="s">
        <v>282</v>
      </c>
      <c r="W24" s="140">
        <v>20.285714285714285</v>
      </c>
      <c r="X24" s="149" t="s">
        <v>368</v>
      </c>
      <c r="Y24" s="117" t="s">
        <v>286</v>
      </c>
      <c r="Z24" s="140">
        <v>5.5714285714285712</v>
      </c>
      <c r="AA24" s="149" t="s">
        <v>368</v>
      </c>
      <c r="AB24" s="117" t="s">
        <v>322</v>
      </c>
      <c r="AC24" s="140">
        <v>13.142857142857142</v>
      </c>
      <c r="AD24" s="149">
        <v>2004</v>
      </c>
      <c r="AE24" s="117" t="s">
        <v>331</v>
      </c>
      <c r="AF24" s="117"/>
    </row>
    <row r="25" spans="1:32" x14ac:dyDescent="0.2">
      <c r="A25">
        <f>'All data'!A25</f>
        <v>56</v>
      </c>
      <c r="B25" s="12">
        <v>56</v>
      </c>
      <c r="C25" s="12" t="s">
        <v>40</v>
      </c>
      <c r="D25" s="171">
        <v>46.888432580424364</v>
      </c>
      <c r="E25" s="149" t="s">
        <v>372</v>
      </c>
      <c r="F25" s="115">
        <v>0</v>
      </c>
      <c r="G25" s="149" t="s">
        <v>371</v>
      </c>
      <c r="H25" s="109">
        <v>4</v>
      </c>
      <c r="I25" s="117" t="s">
        <v>189</v>
      </c>
      <c r="J25" s="152" t="s">
        <v>371</v>
      </c>
      <c r="K25" s="128" t="s">
        <v>200</v>
      </c>
      <c r="L25" s="173">
        <v>0.47671232876712327</v>
      </c>
      <c r="M25" s="173">
        <v>0.47671232876712327</v>
      </c>
      <c r="N25" s="109">
        <v>1</v>
      </c>
      <c r="O25" s="109">
        <v>4</v>
      </c>
      <c r="P25" s="161" t="s">
        <v>230</v>
      </c>
      <c r="Q25" s="149" t="s">
        <v>371</v>
      </c>
      <c r="R25" s="117" t="s">
        <v>239</v>
      </c>
      <c r="S25" s="161"/>
      <c r="T25" s="117" t="s">
        <v>230</v>
      </c>
      <c r="U25" s="149" t="s">
        <v>392</v>
      </c>
      <c r="V25" s="117" t="s">
        <v>230</v>
      </c>
      <c r="W25" s="140"/>
      <c r="X25" s="149" t="s">
        <v>392</v>
      </c>
      <c r="Y25" s="117" t="s">
        <v>230</v>
      </c>
      <c r="Z25" s="140"/>
      <c r="AA25" s="149" t="s">
        <v>392</v>
      </c>
      <c r="AB25" s="117" t="s">
        <v>230</v>
      </c>
      <c r="AC25" s="140"/>
      <c r="AD25" s="149" t="s">
        <v>230</v>
      </c>
      <c r="AE25" s="117" t="s">
        <v>230</v>
      </c>
      <c r="AF25" s="117"/>
    </row>
    <row r="26" spans="1:32" x14ac:dyDescent="0.2">
      <c r="A26">
        <f>'All data'!A26</f>
        <v>59</v>
      </c>
      <c r="B26" s="12">
        <v>59</v>
      </c>
      <c r="C26" s="12" t="s">
        <v>39</v>
      </c>
      <c r="D26" s="171">
        <v>82.899383983572889</v>
      </c>
      <c r="E26" s="149" t="s">
        <v>372</v>
      </c>
      <c r="F26" s="115">
        <v>0</v>
      </c>
      <c r="G26" s="149" t="s">
        <v>371</v>
      </c>
      <c r="H26" s="109">
        <v>4</v>
      </c>
      <c r="I26" s="117" t="s">
        <v>191</v>
      </c>
      <c r="J26" s="152" t="s">
        <v>371</v>
      </c>
      <c r="K26" s="128" t="s">
        <v>200</v>
      </c>
      <c r="L26" s="173">
        <v>1.0273972602739727</v>
      </c>
      <c r="M26" s="173">
        <v>1.0273972602739727</v>
      </c>
      <c r="N26" s="109">
        <v>1</v>
      </c>
      <c r="O26" s="109">
        <v>4</v>
      </c>
      <c r="P26" s="161" t="s">
        <v>230</v>
      </c>
      <c r="Q26" s="149" t="s">
        <v>371</v>
      </c>
      <c r="R26" s="117" t="s">
        <v>235</v>
      </c>
      <c r="S26" s="161"/>
      <c r="T26" s="117" t="s">
        <v>230</v>
      </c>
      <c r="U26" s="149" t="s">
        <v>392</v>
      </c>
      <c r="V26" s="117" t="s">
        <v>230</v>
      </c>
      <c r="W26" s="140"/>
      <c r="X26" s="149" t="s">
        <v>392</v>
      </c>
      <c r="Y26" s="117" t="s">
        <v>230</v>
      </c>
      <c r="Z26" s="140"/>
      <c r="AA26" s="149" t="s">
        <v>392</v>
      </c>
      <c r="AB26" s="117" t="s">
        <v>230</v>
      </c>
      <c r="AC26" s="140"/>
      <c r="AD26" s="149" t="s">
        <v>230</v>
      </c>
      <c r="AE26" s="117" t="s">
        <v>230</v>
      </c>
      <c r="AF26" s="117"/>
    </row>
    <row r="27" spans="1:32" x14ac:dyDescent="0.2">
      <c r="A27">
        <f>'All data'!A27</f>
        <v>61</v>
      </c>
      <c r="B27" s="12">
        <v>61</v>
      </c>
      <c r="C27" s="12" t="s">
        <v>39</v>
      </c>
      <c r="D27" s="171">
        <v>44.859685147159482</v>
      </c>
      <c r="E27" s="149" t="s">
        <v>374</v>
      </c>
      <c r="F27" s="115">
        <v>0</v>
      </c>
      <c r="G27" s="149" t="s">
        <v>373</v>
      </c>
      <c r="H27" s="109">
        <v>4</v>
      </c>
      <c r="I27" s="117" t="s">
        <v>197</v>
      </c>
      <c r="J27" s="152" t="s">
        <v>373</v>
      </c>
      <c r="K27" s="128" t="s">
        <v>200</v>
      </c>
      <c r="L27" s="174">
        <v>2.8794520547945206</v>
      </c>
      <c r="M27" s="174">
        <v>2.8794520547945206</v>
      </c>
      <c r="N27" s="109">
        <v>1</v>
      </c>
      <c r="O27" s="109">
        <v>4</v>
      </c>
      <c r="P27" s="161" t="s">
        <v>230</v>
      </c>
      <c r="Q27" s="149" t="s">
        <v>373</v>
      </c>
      <c r="R27" s="117" t="s">
        <v>241</v>
      </c>
      <c r="S27" s="161">
        <v>91.857142857142861</v>
      </c>
      <c r="T27" s="139" t="s">
        <v>262</v>
      </c>
      <c r="U27" s="149" t="s">
        <v>376</v>
      </c>
      <c r="V27" s="117" t="s">
        <v>287</v>
      </c>
      <c r="W27" s="140">
        <v>46.142857142857146</v>
      </c>
      <c r="X27" s="149" t="s">
        <v>376</v>
      </c>
      <c r="Y27" s="117" t="s">
        <v>240</v>
      </c>
      <c r="Z27" s="140"/>
      <c r="AA27" s="149" t="s">
        <v>392</v>
      </c>
      <c r="AB27" s="117" t="s">
        <v>230</v>
      </c>
      <c r="AC27" s="140"/>
      <c r="AD27" s="149" t="s">
        <v>230</v>
      </c>
      <c r="AE27" s="117" t="s">
        <v>230</v>
      </c>
      <c r="AF27" s="117"/>
    </row>
    <row r="28" spans="1:32" x14ac:dyDescent="0.2">
      <c r="A28">
        <f>'All data'!A28</f>
        <v>63</v>
      </c>
      <c r="B28" s="12">
        <v>63</v>
      </c>
      <c r="C28" s="12" t="s">
        <v>39</v>
      </c>
      <c r="D28" s="171">
        <v>49.891854893908281</v>
      </c>
      <c r="E28" s="149" t="s">
        <v>375</v>
      </c>
      <c r="F28" s="115">
        <v>0</v>
      </c>
      <c r="G28" s="149" t="s">
        <v>373</v>
      </c>
      <c r="H28" s="109">
        <v>4</v>
      </c>
      <c r="I28" s="117" t="s">
        <v>189</v>
      </c>
      <c r="J28" s="152" t="s">
        <v>373</v>
      </c>
      <c r="K28" s="128" t="s">
        <v>200</v>
      </c>
      <c r="L28" s="173">
        <v>1.3369863013698631</v>
      </c>
      <c r="M28" s="173">
        <v>1.3369863013698631</v>
      </c>
      <c r="N28" s="109">
        <v>1</v>
      </c>
      <c r="O28" s="109">
        <v>4</v>
      </c>
      <c r="P28" s="161" t="s">
        <v>230</v>
      </c>
      <c r="Q28" s="149" t="s">
        <v>373</v>
      </c>
      <c r="R28" s="117" t="s">
        <v>242</v>
      </c>
      <c r="S28" s="161">
        <v>27.285714285714285</v>
      </c>
      <c r="T28" s="139" t="s">
        <v>262</v>
      </c>
      <c r="U28" s="149" t="s">
        <v>373</v>
      </c>
      <c r="V28" s="117" t="s">
        <v>240</v>
      </c>
      <c r="W28" s="140"/>
      <c r="X28" s="149" t="s">
        <v>392</v>
      </c>
      <c r="Y28" s="117" t="s">
        <v>230</v>
      </c>
      <c r="Z28" s="140"/>
      <c r="AA28" s="149" t="s">
        <v>392</v>
      </c>
      <c r="AB28" s="117" t="s">
        <v>230</v>
      </c>
      <c r="AC28" s="140"/>
      <c r="AD28" s="149" t="s">
        <v>230</v>
      </c>
      <c r="AE28" s="117" t="s">
        <v>230</v>
      </c>
      <c r="AF28" s="117" t="s">
        <v>342</v>
      </c>
    </row>
    <row r="29" spans="1:32" x14ac:dyDescent="0.2">
      <c r="A29">
        <f>'All data'!A29</f>
        <v>64</v>
      </c>
      <c r="B29" s="12">
        <v>64</v>
      </c>
      <c r="C29" s="12" t="s">
        <v>39</v>
      </c>
      <c r="D29" s="171">
        <v>64.128678986995212</v>
      </c>
      <c r="E29" s="149" t="s">
        <v>373</v>
      </c>
      <c r="F29" s="115">
        <v>0</v>
      </c>
      <c r="G29" s="149" t="s">
        <v>372</v>
      </c>
      <c r="H29" s="109">
        <v>4</v>
      </c>
      <c r="I29" s="117" t="s">
        <v>189</v>
      </c>
      <c r="J29" s="152" t="s">
        <v>373</v>
      </c>
      <c r="K29" s="128" t="s">
        <v>217</v>
      </c>
      <c r="L29" s="173">
        <v>1.0164383561643835</v>
      </c>
      <c r="M29" s="173">
        <v>0.13424657534246576</v>
      </c>
      <c r="N29" s="109">
        <v>2</v>
      </c>
      <c r="O29" s="109">
        <v>4</v>
      </c>
      <c r="P29" s="161" t="s">
        <v>230</v>
      </c>
      <c r="Q29" s="149" t="s">
        <v>372</v>
      </c>
      <c r="R29" s="117" t="s">
        <v>241</v>
      </c>
      <c r="S29" s="161">
        <v>41.571428571428569</v>
      </c>
      <c r="T29" s="139" t="s">
        <v>262</v>
      </c>
      <c r="U29" s="149" t="s">
        <v>373</v>
      </c>
      <c r="V29" s="117" t="s">
        <v>288</v>
      </c>
      <c r="W29" s="140"/>
      <c r="X29" s="149" t="s">
        <v>392</v>
      </c>
      <c r="Y29" s="117" t="s">
        <v>230</v>
      </c>
      <c r="Z29" s="140"/>
      <c r="AA29" s="149" t="s">
        <v>392</v>
      </c>
      <c r="AB29" s="117" t="s">
        <v>230</v>
      </c>
      <c r="AC29" s="140"/>
      <c r="AD29" s="149" t="s">
        <v>230</v>
      </c>
      <c r="AE29" s="117" t="s">
        <v>230</v>
      </c>
      <c r="AF29" s="117"/>
    </row>
    <row r="30" spans="1:32" x14ac:dyDescent="0.2">
      <c r="A30">
        <f>'All data'!A30</f>
        <v>66</v>
      </c>
      <c r="B30" s="12">
        <v>66</v>
      </c>
      <c r="C30" s="12" t="s">
        <v>40</v>
      </c>
      <c r="D30" s="171">
        <v>49.08418891170431</v>
      </c>
      <c r="E30" s="149" t="s">
        <v>376</v>
      </c>
      <c r="F30" s="115">
        <v>0</v>
      </c>
      <c r="G30" s="149" t="s">
        <v>373</v>
      </c>
      <c r="H30" s="109">
        <v>4</v>
      </c>
      <c r="I30" s="117" t="s">
        <v>193</v>
      </c>
      <c r="J30" s="152" t="s">
        <v>373</v>
      </c>
      <c r="K30" s="128" t="s">
        <v>200</v>
      </c>
      <c r="L30" s="173">
        <v>1.8438356164383563</v>
      </c>
      <c r="M30" s="173">
        <v>1.8438356164383563</v>
      </c>
      <c r="N30" s="109">
        <v>1</v>
      </c>
      <c r="O30" s="109">
        <v>4</v>
      </c>
      <c r="P30" s="161" t="s">
        <v>230</v>
      </c>
      <c r="Q30" s="149" t="s">
        <v>373</v>
      </c>
      <c r="R30" s="117" t="s">
        <v>243</v>
      </c>
      <c r="S30" s="161">
        <v>34.571428571428569</v>
      </c>
      <c r="T30" s="139" t="s">
        <v>263</v>
      </c>
      <c r="U30" s="149" t="s">
        <v>375</v>
      </c>
      <c r="V30" s="117" t="s">
        <v>289</v>
      </c>
      <c r="W30" s="140">
        <v>19.571428571428573</v>
      </c>
      <c r="X30" s="149" t="s">
        <v>375</v>
      </c>
      <c r="Y30" s="117" t="s">
        <v>287</v>
      </c>
      <c r="Z30" s="140">
        <v>12</v>
      </c>
      <c r="AA30" s="149" t="s">
        <v>376</v>
      </c>
      <c r="AB30" s="117" t="s">
        <v>323</v>
      </c>
      <c r="AC30" s="140">
        <v>6.8571428571428568</v>
      </c>
      <c r="AD30" s="149" t="s">
        <v>376</v>
      </c>
      <c r="AE30" s="117" t="s">
        <v>332</v>
      </c>
      <c r="AF30" s="117"/>
    </row>
    <row r="31" spans="1:32" x14ac:dyDescent="0.2">
      <c r="A31">
        <f>'All data'!A31</f>
        <v>67</v>
      </c>
      <c r="B31" s="12">
        <v>67</v>
      </c>
      <c r="C31" s="12" t="s">
        <v>40</v>
      </c>
      <c r="D31" s="171">
        <v>63.121149897330596</v>
      </c>
      <c r="E31" s="148" t="s">
        <v>376</v>
      </c>
      <c r="F31" s="122">
        <v>0</v>
      </c>
      <c r="G31" s="148" t="s">
        <v>373</v>
      </c>
      <c r="H31" s="108">
        <v>4</v>
      </c>
      <c r="I31" s="116" t="s">
        <v>189</v>
      </c>
      <c r="J31" s="157" t="s">
        <v>373</v>
      </c>
      <c r="K31" s="128" t="s">
        <v>200</v>
      </c>
      <c r="L31" s="173">
        <v>1.989041095890411</v>
      </c>
      <c r="M31" s="173">
        <v>1.989041095890411</v>
      </c>
      <c r="N31" s="108">
        <v>1</v>
      </c>
      <c r="O31" s="108">
        <v>4</v>
      </c>
      <c r="P31" s="161" t="s">
        <v>230</v>
      </c>
      <c r="Q31" s="148" t="s">
        <v>375</v>
      </c>
      <c r="R31" s="116" t="s">
        <v>239</v>
      </c>
      <c r="S31" s="161"/>
      <c r="T31" s="116" t="s">
        <v>230</v>
      </c>
      <c r="U31" s="149" t="s">
        <v>392</v>
      </c>
      <c r="V31" s="116" t="s">
        <v>230</v>
      </c>
      <c r="W31" s="140"/>
      <c r="X31" s="149" t="s">
        <v>392</v>
      </c>
      <c r="Y31" s="116" t="s">
        <v>230</v>
      </c>
      <c r="Z31" s="140"/>
      <c r="AA31" s="149" t="s">
        <v>392</v>
      </c>
      <c r="AB31" s="116" t="s">
        <v>230</v>
      </c>
      <c r="AC31" s="140"/>
      <c r="AD31" s="108" t="s">
        <v>230</v>
      </c>
      <c r="AE31" s="116" t="s">
        <v>230</v>
      </c>
    </row>
    <row r="32" spans="1:32" x14ac:dyDescent="0.2">
      <c r="A32">
        <f>'All data'!A32</f>
        <v>69</v>
      </c>
      <c r="B32" s="12">
        <v>69</v>
      </c>
      <c r="C32" s="12" t="s">
        <v>40</v>
      </c>
      <c r="D32" s="171">
        <v>59.337440109514034</v>
      </c>
      <c r="E32" s="149" t="s">
        <v>375</v>
      </c>
      <c r="F32" s="115">
        <v>0</v>
      </c>
      <c r="G32" s="149" t="s">
        <v>375</v>
      </c>
      <c r="H32" s="109">
        <v>4</v>
      </c>
      <c r="I32" s="117" t="s">
        <v>196</v>
      </c>
      <c r="J32" s="152" t="s">
        <v>375</v>
      </c>
      <c r="K32" s="128" t="s">
        <v>200</v>
      </c>
      <c r="L32" s="173">
        <v>0.59452054794520548</v>
      </c>
      <c r="M32" s="173">
        <v>0.59452054794520548</v>
      </c>
      <c r="N32" s="109">
        <v>1</v>
      </c>
      <c r="O32" s="109">
        <v>4</v>
      </c>
      <c r="P32" s="161" t="s">
        <v>230</v>
      </c>
      <c r="Q32" s="149" t="s">
        <v>392</v>
      </c>
      <c r="R32" s="117" t="s">
        <v>230</v>
      </c>
      <c r="S32" s="161"/>
      <c r="T32" s="117" t="s">
        <v>230</v>
      </c>
      <c r="U32" s="149" t="s">
        <v>392</v>
      </c>
      <c r="V32" s="117" t="s">
        <v>230</v>
      </c>
      <c r="W32" s="140"/>
      <c r="X32" s="149" t="s">
        <v>392</v>
      </c>
      <c r="Y32" s="117" t="s">
        <v>230</v>
      </c>
      <c r="Z32" s="140"/>
      <c r="AA32" s="149" t="s">
        <v>392</v>
      </c>
      <c r="AB32" s="117" t="s">
        <v>230</v>
      </c>
      <c r="AC32" s="140"/>
      <c r="AD32" s="109" t="s">
        <v>230</v>
      </c>
      <c r="AE32" s="117" t="s">
        <v>230</v>
      </c>
      <c r="AF32" s="117"/>
    </row>
    <row r="33" spans="1:32" x14ac:dyDescent="0.2">
      <c r="A33">
        <f>'All data'!A33</f>
        <v>75</v>
      </c>
      <c r="B33" s="12">
        <v>75</v>
      </c>
      <c r="C33" s="12" t="s">
        <v>39</v>
      </c>
      <c r="D33" s="171">
        <v>62.212183436002739</v>
      </c>
      <c r="E33" s="149" t="s">
        <v>374</v>
      </c>
      <c r="F33" s="115">
        <v>0</v>
      </c>
      <c r="G33" s="149" t="s">
        <v>375</v>
      </c>
      <c r="H33" s="109">
        <v>4</v>
      </c>
      <c r="I33" s="117" t="s">
        <v>197</v>
      </c>
      <c r="J33" s="152" t="s">
        <v>375</v>
      </c>
      <c r="K33" s="128" t="s">
        <v>200</v>
      </c>
      <c r="L33" s="173">
        <v>2.0657534246575344</v>
      </c>
      <c r="M33" s="173">
        <v>2.0657534246575344</v>
      </c>
      <c r="N33" s="109">
        <v>1</v>
      </c>
      <c r="O33" s="109">
        <v>4</v>
      </c>
      <c r="P33" s="161" t="s">
        <v>230</v>
      </c>
      <c r="Q33" s="149" t="s">
        <v>375</v>
      </c>
      <c r="R33" s="117" t="s">
        <v>244</v>
      </c>
      <c r="S33" s="140">
        <v>98.714285714285708</v>
      </c>
      <c r="T33" s="117" t="s">
        <v>230</v>
      </c>
      <c r="U33" s="149" t="s">
        <v>374</v>
      </c>
      <c r="V33" s="117" t="s">
        <v>240</v>
      </c>
      <c r="W33" s="140"/>
      <c r="X33" s="149" t="s">
        <v>392</v>
      </c>
      <c r="Y33" s="117" t="s">
        <v>230</v>
      </c>
      <c r="Z33" s="140"/>
      <c r="AA33" s="149" t="s">
        <v>392</v>
      </c>
      <c r="AB33" s="117" t="s">
        <v>230</v>
      </c>
      <c r="AC33" s="140"/>
      <c r="AD33" s="109" t="s">
        <v>230</v>
      </c>
      <c r="AE33" s="117" t="s">
        <v>230</v>
      </c>
      <c r="AF33" s="117"/>
    </row>
    <row r="34" spans="1:32" x14ac:dyDescent="0.2">
      <c r="A34">
        <f>'All data'!A34</f>
        <v>76</v>
      </c>
      <c r="B34" s="12">
        <v>76</v>
      </c>
      <c r="C34" s="12" t="s">
        <v>40</v>
      </c>
      <c r="D34" s="171">
        <v>38.253251197809718</v>
      </c>
      <c r="E34" s="149" t="s">
        <v>376</v>
      </c>
      <c r="F34" s="115">
        <v>0</v>
      </c>
      <c r="G34" s="149" t="s">
        <v>372</v>
      </c>
      <c r="H34" s="109">
        <v>4</v>
      </c>
      <c r="I34" s="117" t="s">
        <v>194</v>
      </c>
      <c r="J34" s="152" t="s">
        <v>375</v>
      </c>
      <c r="K34" s="128" t="s">
        <v>217</v>
      </c>
      <c r="L34" s="174">
        <v>3.2273972602739724</v>
      </c>
      <c r="M34" s="174">
        <v>1.6164383561643836</v>
      </c>
      <c r="N34" s="109">
        <v>2</v>
      </c>
      <c r="O34" s="109">
        <v>4</v>
      </c>
      <c r="P34" s="161" t="s">
        <v>230</v>
      </c>
      <c r="Q34" s="149" t="s">
        <v>372</v>
      </c>
      <c r="R34" s="117" t="s">
        <v>245</v>
      </c>
      <c r="S34" s="161">
        <v>74.714285714285708</v>
      </c>
      <c r="T34" s="139" t="s">
        <v>264</v>
      </c>
      <c r="U34" s="149" t="s">
        <v>375</v>
      </c>
      <c r="V34" s="117" t="s">
        <v>289</v>
      </c>
      <c r="W34" s="140">
        <v>29.142857142857142</v>
      </c>
      <c r="X34" s="149" t="s">
        <v>375</v>
      </c>
      <c r="Y34" s="117" t="s">
        <v>287</v>
      </c>
      <c r="Z34" s="140">
        <v>19</v>
      </c>
      <c r="AA34" s="149" t="s">
        <v>376</v>
      </c>
      <c r="AB34" s="117" t="s">
        <v>324</v>
      </c>
      <c r="AC34" s="140">
        <v>7.2857142857142856</v>
      </c>
      <c r="AD34" s="149" t="s">
        <v>376</v>
      </c>
      <c r="AE34" s="117" t="s">
        <v>333</v>
      </c>
      <c r="AF34" s="117" t="s">
        <v>343</v>
      </c>
    </row>
    <row r="35" spans="1:32" x14ac:dyDescent="0.2">
      <c r="A35">
        <f>'All data'!A35</f>
        <v>80</v>
      </c>
      <c r="B35" s="12">
        <v>80</v>
      </c>
      <c r="C35" s="12" t="s">
        <v>40</v>
      </c>
      <c r="D35" s="171">
        <v>49.360711841204655</v>
      </c>
      <c r="E35" s="149" t="s">
        <v>376</v>
      </c>
      <c r="F35" s="115">
        <v>0</v>
      </c>
      <c r="G35" s="149" t="s">
        <v>375</v>
      </c>
      <c r="H35" s="109">
        <v>4</v>
      </c>
      <c r="I35" s="117" t="s">
        <v>211</v>
      </c>
      <c r="J35" s="152" t="s">
        <v>375</v>
      </c>
      <c r="K35" s="128" t="s">
        <v>200</v>
      </c>
      <c r="L35" s="173">
        <v>0.98082191780821915</v>
      </c>
      <c r="M35" s="173">
        <v>0.98082191780821915</v>
      </c>
      <c r="N35" s="109">
        <v>1</v>
      </c>
      <c r="O35" s="109">
        <v>4</v>
      </c>
      <c r="P35" s="161" t="s">
        <v>230</v>
      </c>
      <c r="Q35" s="149" t="s">
        <v>375</v>
      </c>
      <c r="R35" s="117" t="s">
        <v>244</v>
      </c>
      <c r="S35" s="161">
        <v>33.857142857142854</v>
      </c>
      <c r="T35" s="117" t="s">
        <v>265</v>
      </c>
      <c r="U35" s="149" t="s">
        <v>376</v>
      </c>
      <c r="V35" s="117" t="s">
        <v>290</v>
      </c>
      <c r="W35" s="140">
        <v>11.142857142857142</v>
      </c>
      <c r="X35" s="149" t="s">
        <v>376</v>
      </c>
      <c r="Y35" s="117" t="s">
        <v>240</v>
      </c>
      <c r="Z35" s="140"/>
      <c r="AA35" s="149" t="s">
        <v>392</v>
      </c>
      <c r="AB35" s="117" t="s">
        <v>230</v>
      </c>
      <c r="AC35" s="140"/>
      <c r="AD35" s="109" t="s">
        <v>230</v>
      </c>
      <c r="AE35" s="117" t="s">
        <v>230</v>
      </c>
      <c r="AF35" s="117" t="s">
        <v>344</v>
      </c>
    </row>
    <row r="36" spans="1:32" x14ac:dyDescent="0.2">
      <c r="A36">
        <f>'All data'!A36</f>
        <v>84</v>
      </c>
      <c r="B36" s="12">
        <v>84</v>
      </c>
      <c r="C36" s="12" t="s">
        <v>39</v>
      </c>
      <c r="D36" s="171">
        <v>49.103353867214238</v>
      </c>
      <c r="E36" s="149" t="s">
        <v>377</v>
      </c>
      <c r="F36" s="115">
        <v>0</v>
      </c>
      <c r="G36" s="149" t="s">
        <v>375</v>
      </c>
      <c r="H36" s="109">
        <v>4</v>
      </c>
      <c r="I36" s="117" t="s">
        <v>189</v>
      </c>
      <c r="J36" s="152" t="s">
        <v>375</v>
      </c>
      <c r="K36" s="128" t="s">
        <v>200</v>
      </c>
      <c r="L36" s="174">
        <v>6.2958904109589042</v>
      </c>
      <c r="M36" s="174">
        <v>6.2931506849315069</v>
      </c>
      <c r="N36" s="109">
        <v>1</v>
      </c>
      <c r="O36" s="109">
        <v>4</v>
      </c>
      <c r="P36" s="161" t="s">
        <v>230</v>
      </c>
      <c r="Q36" s="149" t="s">
        <v>376</v>
      </c>
      <c r="R36" s="117" t="s">
        <v>244</v>
      </c>
      <c r="S36" s="161">
        <v>268.28571428571428</v>
      </c>
      <c r="T36" s="117" t="s">
        <v>266</v>
      </c>
      <c r="U36" s="149" t="s">
        <v>382</v>
      </c>
      <c r="V36" s="117" t="s">
        <v>239</v>
      </c>
      <c r="W36" s="140">
        <v>38</v>
      </c>
      <c r="X36" s="149" t="s">
        <v>382</v>
      </c>
      <c r="Y36" s="117" t="s">
        <v>291</v>
      </c>
      <c r="Z36" s="140">
        <v>7.7142857142857144</v>
      </c>
      <c r="AA36" s="149" t="s">
        <v>377</v>
      </c>
      <c r="AB36" s="117" t="s">
        <v>286</v>
      </c>
      <c r="AC36" s="140">
        <v>4</v>
      </c>
      <c r="AD36" s="149" t="s">
        <v>377</v>
      </c>
      <c r="AE36" s="117" t="s">
        <v>240</v>
      </c>
      <c r="AF36" s="117"/>
    </row>
    <row r="37" spans="1:32" x14ac:dyDescent="0.2">
      <c r="A37">
        <f>'All data'!A37</f>
        <v>85</v>
      </c>
      <c r="B37" s="12">
        <v>85</v>
      </c>
      <c r="C37" s="12" t="s">
        <v>40</v>
      </c>
      <c r="D37" s="171">
        <v>77.503080082135526</v>
      </c>
      <c r="E37" s="148" t="s">
        <v>376</v>
      </c>
      <c r="F37" s="122">
        <v>0</v>
      </c>
      <c r="G37" s="148" t="s">
        <v>376</v>
      </c>
      <c r="H37" s="108">
        <v>4</v>
      </c>
      <c r="I37" s="116" t="s">
        <v>189</v>
      </c>
      <c r="J37" s="157" t="s">
        <v>376</v>
      </c>
      <c r="K37" s="128" t="s">
        <v>200</v>
      </c>
      <c r="L37" s="173">
        <v>0.12876712328767123</v>
      </c>
      <c r="M37" s="173">
        <v>0.12876712328767123</v>
      </c>
      <c r="N37" s="108">
        <v>1</v>
      </c>
      <c r="O37" s="108">
        <v>4</v>
      </c>
      <c r="P37" s="161" t="s">
        <v>230</v>
      </c>
      <c r="Q37" s="149" t="s">
        <v>392</v>
      </c>
      <c r="R37" s="116" t="s">
        <v>230</v>
      </c>
      <c r="S37" s="161"/>
      <c r="T37" s="116" t="s">
        <v>230</v>
      </c>
      <c r="U37" s="149" t="s">
        <v>392</v>
      </c>
      <c r="V37" s="116" t="s">
        <v>230</v>
      </c>
      <c r="W37" s="140"/>
      <c r="X37" s="149" t="s">
        <v>392</v>
      </c>
      <c r="Y37" s="116" t="s">
        <v>230</v>
      </c>
      <c r="Z37" s="140"/>
      <c r="AA37" s="149" t="s">
        <v>392</v>
      </c>
      <c r="AB37" s="116" t="s">
        <v>230</v>
      </c>
      <c r="AC37" s="140"/>
      <c r="AD37" s="108" t="s">
        <v>230</v>
      </c>
      <c r="AE37" s="116" t="s">
        <v>230</v>
      </c>
    </row>
    <row r="38" spans="1:32" x14ac:dyDescent="0.2">
      <c r="A38">
        <f>'All data'!A38</f>
        <v>91</v>
      </c>
      <c r="B38" s="12">
        <v>91</v>
      </c>
      <c r="C38" s="12" t="s">
        <v>40</v>
      </c>
      <c r="D38" s="171">
        <v>61.587953456536617</v>
      </c>
      <c r="E38" s="149" t="s">
        <v>374</v>
      </c>
      <c r="F38" s="115">
        <v>0</v>
      </c>
      <c r="G38" s="149" t="s">
        <v>376</v>
      </c>
      <c r="H38" s="109">
        <v>4</v>
      </c>
      <c r="I38" s="117" t="s">
        <v>189</v>
      </c>
      <c r="J38" s="152" t="s">
        <v>376</v>
      </c>
      <c r="K38" s="128" t="s">
        <v>200</v>
      </c>
      <c r="L38" s="173">
        <v>1.4383561643835616</v>
      </c>
      <c r="M38" s="173">
        <v>1.4383561643835616</v>
      </c>
      <c r="N38" s="109">
        <v>1</v>
      </c>
      <c r="O38" s="109">
        <v>4</v>
      </c>
      <c r="P38" s="161" t="s">
        <v>230</v>
      </c>
      <c r="Q38" s="149" t="s">
        <v>376</v>
      </c>
      <c r="R38" s="117" t="s">
        <v>244</v>
      </c>
      <c r="S38" s="161">
        <v>40.142857142857146</v>
      </c>
      <c r="T38" s="117" t="s">
        <v>230</v>
      </c>
      <c r="U38" s="149" t="s">
        <v>374</v>
      </c>
      <c r="V38" s="117" t="s">
        <v>291</v>
      </c>
      <c r="W38" s="140"/>
      <c r="X38" s="149" t="s">
        <v>392</v>
      </c>
      <c r="Y38" s="117" t="s">
        <v>230</v>
      </c>
      <c r="Z38" s="140"/>
      <c r="AA38" s="149" t="s">
        <v>392</v>
      </c>
      <c r="AB38" s="117" t="s">
        <v>230</v>
      </c>
      <c r="AC38" s="140"/>
      <c r="AD38" s="109" t="s">
        <v>230</v>
      </c>
      <c r="AE38" s="117" t="s">
        <v>230</v>
      </c>
      <c r="AF38" s="117"/>
    </row>
    <row r="39" spans="1:32" x14ac:dyDescent="0.2">
      <c r="A39">
        <f>'All data'!A39</f>
        <v>102</v>
      </c>
      <c r="B39" s="12">
        <v>102</v>
      </c>
      <c r="C39" s="12" t="s">
        <v>40</v>
      </c>
      <c r="D39" s="171">
        <v>68.440793976728273</v>
      </c>
      <c r="E39" s="149" t="s">
        <v>374</v>
      </c>
      <c r="F39" s="115">
        <v>0</v>
      </c>
      <c r="G39" s="149" t="s">
        <v>375</v>
      </c>
      <c r="H39" s="109">
        <v>4</v>
      </c>
      <c r="I39" s="117" t="s">
        <v>189</v>
      </c>
      <c r="J39" s="152" t="s">
        <v>376</v>
      </c>
      <c r="K39" s="117" t="s">
        <v>202</v>
      </c>
      <c r="L39" s="173">
        <v>1.7452054794520548</v>
      </c>
      <c r="M39" s="173">
        <v>0.36438356164383562</v>
      </c>
      <c r="N39" s="109">
        <v>2</v>
      </c>
      <c r="O39" s="109">
        <v>4</v>
      </c>
      <c r="P39" s="161" t="s">
        <v>230</v>
      </c>
      <c r="Q39" s="149" t="s">
        <v>375</v>
      </c>
      <c r="R39" s="117" t="s">
        <v>244</v>
      </c>
      <c r="S39" s="140">
        <v>66.571428571428569</v>
      </c>
      <c r="T39" s="117" t="s">
        <v>230</v>
      </c>
      <c r="U39" s="149" t="s">
        <v>376</v>
      </c>
      <c r="V39" s="117" t="s">
        <v>292</v>
      </c>
      <c r="W39" s="140">
        <v>11.142857142857142</v>
      </c>
      <c r="X39" s="149" t="s">
        <v>376</v>
      </c>
      <c r="Y39" s="117" t="s">
        <v>230</v>
      </c>
      <c r="Z39" s="140"/>
      <c r="AA39" s="149" t="s">
        <v>392</v>
      </c>
      <c r="AB39" s="117" t="s">
        <v>230</v>
      </c>
      <c r="AC39" s="140"/>
      <c r="AD39" s="109" t="s">
        <v>230</v>
      </c>
      <c r="AE39" s="117" t="s">
        <v>230</v>
      </c>
      <c r="AF39" s="117"/>
    </row>
    <row r="40" spans="1:32" x14ac:dyDescent="0.2">
      <c r="A40">
        <f>'All data'!A40</f>
        <v>108</v>
      </c>
      <c r="B40" s="12">
        <v>108</v>
      </c>
      <c r="C40" s="12" t="s">
        <v>40</v>
      </c>
      <c r="D40" s="171">
        <v>62.042436687200549</v>
      </c>
      <c r="E40" s="148" t="s">
        <v>374</v>
      </c>
      <c r="F40" s="122">
        <v>0</v>
      </c>
      <c r="G40" s="148" t="s">
        <v>374</v>
      </c>
      <c r="H40" s="108">
        <v>4</v>
      </c>
      <c r="I40" s="116" t="s">
        <v>194</v>
      </c>
      <c r="J40" s="157" t="s">
        <v>374</v>
      </c>
      <c r="K40" s="128" t="s">
        <v>200</v>
      </c>
      <c r="L40" s="173">
        <v>0.66849315068493154</v>
      </c>
      <c r="M40" s="173">
        <v>0.66849315068493154</v>
      </c>
      <c r="N40" s="108">
        <v>1</v>
      </c>
      <c r="O40" s="108">
        <v>4</v>
      </c>
      <c r="P40" s="161" t="s">
        <v>230</v>
      </c>
      <c r="Q40" s="148" t="s">
        <v>374</v>
      </c>
      <c r="R40" s="116" t="s">
        <v>239</v>
      </c>
      <c r="S40" s="161"/>
      <c r="T40" s="116" t="s">
        <v>230</v>
      </c>
      <c r="U40" s="149" t="s">
        <v>392</v>
      </c>
      <c r="V40" s="116" t="s">
        <v>230</v>
      </c>
      <c r="W40" s="140"/>
      <c r="X40" s="149" t="s">
        <v>392</v>
      </c>
      <c r="Y40" s="116" t="s">
        <v>230</v>
      </c>
      <c r="Z40" s="140"/>
      <c r="AA40" s="149" t="s">
        <v>392</v>
      </c>
      <c r="AB40" s="116" t="s">
        <v>230</v>
      </c>
      <c r="AC40" s="140"/>
      <c r="AD40" s="108" t="s">
        <v>230</v>
      </c>
      <c r="AE40" s="116" t="s">
        <v>230</v>
      </c>
      <c r="AF40" s="116" t="s">
        <v>345</v>
      </c>
    </row>
    <row r="41" spans="1:32" x14ac:dyDescent="0.2">
      <c r="A41">
        <f>'All data'!A41</f>
        <v>110</v>
      </c>
      <c r="B41" s="12">
        <v>110</v>
      </c>
      <c r="C41" s="12" t="s">
        <v>39</v>
      </c>
      <c r="D41" s="171">
        <v>64.298425735797395</v>
      </c>
      <c r="E41" s="149" t="s">
        <v>378</v>
      </c>
      <c r="F41" s="115">
        <v>0</v>
      </c>
      <c r="G41" s="149" t="s">
        <v>374</v>
      </c>
      <c r="H41" s="109">
        <v>4</v>
      </c>
      <c r="I41" s="117" t="s">
        <v>212</v>
      </c>
      <c r="J41" s="152" t="s">
        <v>374</v>
      </c>
      <c r="K41" s="128" t="s">
        <v>200</v>
      </c>
      <c r="L41" s="173">
        <v>2.1643835616438358</v>
      </c>
      <c r="M41" s="173">
        <v>2.1643835616438358</v>
      </c>
      <c r="N41" s="109">
        <v>1</v>
      </c>
      <c r="O41" s="109">
        <v>4</v>
      </c>
      <c r="P41" s="161" t="s">
        <v>230</v>
      </c>
      <c r="Q41" s="149" t="s">
        <v>374</v>
      </c>
      <c r="R41" s="117" t="s">
        <v>246</v>
      </c>
      <c r="S41" s="161">
        <v>51.428571428571431</v>
      </c>
      <c r="T41" s="117" t="s">
        <v>230</v>
      </c>
      <c r="U41" s="149" t="s">
        <v>379</v>
      </c>
      <c r="V41" s="117" t="s">
        <v>293</v>
      </c>
      <c r="W41" s="140">
        <v>51.714285714285715</v>
      </c>
      <c r="X41" s="149" t="s">
        <v>378</v>
      </c>
      <c r="Y41" s="117" t="s">
        <v>240</v>
      </c>
      <c r="Z41" s="140"/>
      <c r="AA41" s="149" t="s">
        <v>392</v>
      </c>
      <c r="AB41" s="117" t="s">
        <v>230</v>
      </c>
      <c r="AC41" s="140"/>
      <c r="AD41" s="109" t="s">
        <v>230</v>
      </c>
      <c r="AE41" s="117" t="s">
        <v>230</v>
      </c>
      <c r="AF41" s="117" t="s">
        <v>346</v>
      </c>
    </row>
    <row r="42" spans="1:32" x14ac:dyDescent="0.2">
      <c r="A42">
        <f>'All data'!A42</f>
        <v>114</v>
      </c>
      <c r="B42" s="12">
        <v>114</v>
      </c>
      <c r="C42" s="12" t="s">
        <v>40</v>
      </c>
      <c r="D42" s="171">
        <v>68.21355236139631</v>
      </c>
      <c r="E42" s="149" t="s">
        <v>374</v>
      </c>
      <c r="F42" s="115">
        <v>0</v>
      </c>
      <c r="G42" s="149" t="s">
        <v>372</v>
      </c>
      <c r="H42" s="109">
        <v>4</v>
      </c>
      <c r="I42" s="117" t="s">
        <v>194</v>
      </c>
      <c r="J42" s="152" t="s">
        <v>374</v>
      </c>
      <c r="K42" s="128" t="s">
        <v>200</v>
      </c>
      <c r="L42" s="173">
        <v>3.7397260273972601</v>
      </c>
      <c r="M42" s="173">
        <v>0.46301369863013697</v>
      </c>
      <c r="N42" s="109">
        <v>1</v>
      </c>
      <c r="O42" s="109">
        <v>4</v>
      </c>
      <c r="P42" s="161" t="s">
        <v>230</v>
      </c>
      <c r="Q42" s="149" t="s">
        <v>372</v>
      </c>
      <c r="R42" s="117" t="s">
        <v>244</v>
      </c>
      <c r="S42" s="140">
        <v>167.28571428571428</v>
      </c>
      <c r="T42" s="117" t="s">
        <v>230</v>
      </c>
      <c r="U42" s="149" t="s">
        <v>374</v>
      </c>
      <c r="V42" s="117" t="s">
        <v>288</v>
      </c>
      <c r="W42" s="140">
        <v>9.7142857142857135</v>
      </c>
      <c r="X42" s="149" t="s">
        <v>374</v>
      </c>
      <c r="Y42" s="117" t="s">
        <v>240</v>
      </c>
      <c r="Z42" s="140"/>
      <c r="AA42" s="149" t="s">
        <v>392</v>
      </c>
      <c r="AB42" s="117" t="s">
        <v>230</v>
      </c>
      <c r="AC42" s="140"/>
      <c r="AD42" s="109" t="s">
        <v>230</v>
      </c>
      <c r="AE42" s="117" t="s">
        <v>230</v>
      </c>
      <c r="AF42" s="117" t="s">
        <v>347</v>
      </c>
    </row>
    <row r="43" spans="1:32" x14ac:dyDescent="0.2">
      <c r="A43">
        <f>'All data'!A43</f>
        <v>115</v>
      </c>
      <c r="B43" s="12">
        <v>115</v>
      </c>
      <c r="C43" s="12" t="s">
        <v>39</v>
      </c>
      <c r="D43" s="171">
        <v>75.504449007529089</v>
      </c>
      <c r="E43" s="148" t="s">
        <v>374</v>
      </c>
      <c r="F43" s="122">
        <v>0</v>
      </c>
      <c r="G43" s="148" t="s">
        <v>374</v>
      </c>
      <c r="H43" s="108">
        <v>4</v>
      </c>
      <c r="I43" s="116" t="s">
        <v>197</v>
      </c>
      <c r="J43" s="157" t="s">
        <v>374</v>
      </c>
      <c r="K43" s="128" t="s">
        <v>200</v>
      </c>
      <c r="L43" s="173">
        <v>0.33972602739726027</v>
      </c>
      <c r="M43" s="173">
        <v>0.33698630136986302</v>
      </c>
      <c r="N43" s="108">
        <v>1</v>
      </c>
      <c r="O43" s="108">
        <v>4</v>
      </c>
      <c r="P43" s="161" t="s">
        <v>230</v>
      </c>
      <c r="Q43" s="149" t="s">
        <v>392</v>
      </c>
      <c r="R43" s="116" t="s">
        <v>230</v>
      </c>
      <c r="S43" s="161"/>
      <c r="T43" s="116" t="s">
        <v>230</v>
      </c>
      <c r="U43" s="149" t="s">
        <v>392</v>
      </c>
      <c r="V43" s="116" t="s">
        <v>230</v>
      </c>
      <c r="W43" s="140"/>
      <c r="X43" s="149" t="s">
        <v>392</v>
      </c>
      <c r="Y43" s="116" t="s">
        <v>230</v>
      </c>
      <c r="Z43" s="140"/>
      <c r="AA43" s="149" t="s">
        <v>392</v>
      </c>
      <c r="AB43" s="116" t="s">
        <v>230</v>
      </c>
      <c r="AC43" s="140"/>
      <c r="AD43" s="108" t="s">
        <v>230</v>
      </c>
      <c r="AE43" s="116" t="s">
        <v>230</v>
      </c>
      <c r="AF43" s="116" t="s">
        <v>348</v>
      </c>
    </row>
    <row r="44" spans="1:32" x14ac:dyDescent="0.2">
      <c r="A44">
        <f>'All data'!A44</f>
        <v>116</v>
      </c>
      <c r="B44" s="12">
        <v>116</v>
      </c>
      <c r="C44" s="12" t="s">
        <v>39</v>
      </c>
      <c r="D44" s="171">
        <v>56.39151266255989</v>
      </c>
      <c r="E44" s="148" t="s">
        <v>379</v>
      </c>
      <c r="F44" s="122">
        <v>0</v>
      </c>
      <c r="G44" s="148" t="s">
        <v>374</v>
      </c>
      <c r="H44" s="108">
        <v>4</v>
      </c>
      <c r="I44" s="116" t="s">
        <v>189</v>
      </c>
      <c r="J44" s="157" t="s">
        <v>374</v>
      </c>
      <c r="K44" s="128" t="s">
        <v>200</v>
      </c>
      <c r="L44" s="173">
        <v>0.87123287671232874</v>
      </c>
      <c r="M44" s="173">
        <v>0.87123287671232874</v>
      </c>
      <c r="N44" s="108">
        <v>1</v>
      </c>
      <c r="O44" s="108">
        <v>4</v>
      </c>
      <c r="P44" s="161" t="s">
        <v>230</v>
      </c>
      <c r="Q44" s="148" t="s">
        <v>374</v>
      </c>
      <c r="R44" s="117" t="s">
        <v>244</v>
      </c>
      <c r="S44" s="161">
        <v>22.142857142857142</v>
      </c>
      <c r="T44" s="116" t="s">
        <v>230</v>
      </c>
      <c r="U44" s="148" t="s">
        <v>374</v>
      </c>
      <c r="V44" s="116" t="s">
        <v>291</v>
      </c>
      <c r="W44" s="140"/>
      <c r="X44" s="149" t="s">
        <v>392</v>
      </c>
      <c r="Y44" s="116" t="s">
        <v>230</v>
      </c>
      <c r="Z44" s="140"/>
      <c r="AA44" s="149" t="s">
        <v>392</v>
      </c>
      <c r="AB44" s="116" t="s">
        <v>230</v>
      </c>
      <c r="AC44" s="140"/>
      <c r="AD44" s="108" t="s">
        <v>230</v>
      </c>
      <c r="AE44" s="116" t="s">
        <v>230</v>
      </c>
    </row>
    <row r="45" spans="1:32" x14ac:dyDescent="0.2">
      <c r="A45">
        <f>'All data'!A45</f>
        <v>117</v>
      </c>
      <c r="B45" s="12">
        <v>117</v>
      </c>
      <c r="C45" s="12" t="s">
        <v>40</v>
      </c>
      <c r="D45" s="171">
        <v>63.241615331964411</v>
      </c>
      <c r="E45" s="148" t="s">
        <v>374</v>
      </c>
      <c r="F45" s="122">
        <v>0</v>
      </c>
      <c r="G45" s="148" t="s">
        <v>374</v>
      </c>
      <c r="H45" s="108">
        <v>4</v>
      </c>
      <c r="I45" s="116" t="s">
        <v>189</v>
      </c>
      <c r="J45" s="157" t="s">
        <v>374</v>
      </c>
      <c r="K45" s="128" t="s">
        <v>200</v>
      </c>
      <c r="L45" s="173">
        <v>0.81369863013698629</v>
      </c>
      <c r="M45" s="173">
        <v>0.81369863013698629</v>
      </c>
      <c r="N45" s="108">
        <v>1</v>
      </c>
      <c r="O45" s="108">
        <v>4</v>
      </c>
      <c r="P45" s="161" t="s">
        <v>230</v>
      </c>
      <c r="Q45" s="148" t="s">
        <v>374</v>
      </c>
      <c r="R45" s="117" t="s">
        <v>247</v>
      </c>
      <c r="S45" s="140">
        <v>23.428571428571427</v>
      </c>
      <c r="T45" s="139" t="s">
        <v>267</v>
      </c>
      <c r="U45" s="148" t="s">
        <v>374</v>
      </c>
      <c r="V45" s="116" t="s">
        <v>294</v>
      </c>
      <c r="W45" s="140"/>
      <c r="X45" s="149" t="s">
        <v>392</v>
      </c>
      <c r="Y45" s="116" t="s">
        <v>230</v>
      </c>
      <c r="Z45" s="140"/>
      <c r="AA45" s="149" t="s">
        <v>392</v>
      </c>
      <c r="AB45" s="116" t="s">
        <v>230</v>
      </c>
      <c r="AC45" s="140"/>
      <c r="AD45" s="108" t="s">
        <v>230</v>
      </c>
      <c r="AE45" s="116" t="s">
        <v>230</v>
      </c>
    </row>
    <row r="46" spans="1:32" x14ac:dyDescent="0.2">
      <c r="A46">
        <f>'All data'!A46</f>
        <v>118</v>
      </c>
      <c r="B46" s="12">
        <v>118</v>
      </c>
      <c r="C46" s="12" t="s">
        <v>39</v>
      </c>
      <c r="D46" s="171">
        <v>56.232717316906232</v>
      </c>
      <c r="E46" s="148" t="s">
        <v>378</v>
      </c>
      <c r="F46" s="122">
        <v>0</v>
      </c>
      <c r="G46" s="148" t="s">
        <v>374</v>
      </c>
      <c r="H46" s="108">
        <v>4</v>
      </c>
      <c r="I46" s="116" t="s">
        <v>191</v>
      </c>
      <c r="J46" s="157" t="s">
        <v>374</v>
      </c>
      <c r="K46" s="128" t="s">
        <v>200</v>
      </c>
      <c r="L46" s="173">
        <v>2.021917808219178</v>
      </c>
      <c r="M46" s="173">
        <v>2.021917808219178</v>
      </c>
      <c r="N46" s="108">
        <v>1</v>
      </c>
      <c r="O46" s="108">
        <v>4</v>
      </c>
      <c r="P46" s="161" t="s">
        <v>230</v>
      </c>
      <c r="Q46" s="148" t="s">
        <v>374</v>
      </c>
      <c r="R46" s="117" t="s">
        <v>244</v>
      </c>
      <c r="S46" s="161">
        <v>75.571428571428569</v>
      </c>
      <c r="T46" s="116" t="s">
        <v>230</v>
      </c>
      <c r="U46" s="148" t="s">
        <v>379</v>
      </c>
      <c r="V46" s="116" t="s">
        <v>291</v>
      </c>
      <c r="W46" s="140"/>
      <c r="X46" s="149" t="s">
        <v>392</v>
      </c>
      <c r="Y46" s="116" t="s">
        <v>230</v>
      </c>
      <c r="Z46" s="140"/>
      <c r="AA46" s="149" t="s">
        <v>392</v>
      </c>
      <c r="AB46" s="116" t="s">
        <v>230</v>
      </c>
      <c r="AC46" s="140"/>
      <c r="AD46" s="108" t="s">
        <v>230</v>
      </c>
      <c r="AE46" s="116" t="s">
        <v>230</v>
      </c>
    </row>
    <row r="47" spans="1:32" x14ac:dyDescent="0.2">
      <c r="A47">
        <f>'All data'!A47</f>
        <v>120</v>
      </c>
      <c r="B47" s="12">
        <v>120</v>
      </c>
      <c r="C47" s="12" t="s">
        <v>40</v>
      </c>
      <c r="D47" s="171">
        <v>57.284052019164953</v>
      </c>
      <c r="E47" s="150" t="s">
        <v>374</v>
      </c>
      <c r="F47" s="122">
        <v>0</v>
      </c>
      <c r="G47" s="148" t="s">
        <v>376</v>
      </c>
      <c r="H47" s="108">
        <v>4</v>
      </c>
      <c r="I47" s="116" t="s">
        <v>189</v>
      </c>
      <c r="J47" s="157" t="s">
        <v>374</v>
      </c>
      <c r="K47" s="128" t="s">
        <v>202</v>
      </c>
      <c r="L47" s="173">
        <v>0.76438356164383559</v>
      </c>
      <c r="M47" s="173">
        <v>0.14794520547945206</v>
      </c>
      <c r="N47" s="108">
        <v>2</v>
      </c>
      <c r="O47" s="108">
        <v>4</v>
      </c>
      <c r="P47" s="161" t="s">
        <v>230</v>
      </c>
      <c r="Q47" s="148" t="s">
        <v>376</v>
      </c>
      <c r="R47" s="117" t="s">
        <v>244</v>
      </c>
      <c r="S47" s="161">
        <v>27.142857142857142</v>
      </c>
      <c r="T47" s="116" t="s">
        <v>230</v>
      </c>
      <c r="U47" s="148" t="s">
        <v>374</v>
      </c>
      <c r="V47" s="116" t="s">
        <v>288</v>
      </c>
      <c r="W47" s="140"/>
      <c r="X47" s="149" t="s">
        <v>392</v>
      </c>
      <c r="Y47" s="116" t="s">
        <v>230</v>
      </c>
      <c r="Z47" s="140"/>
      <c r="AA47" s="149" t="s">
        <v>392</v>
      </c>
      <c r="AB47" s="116" t="s">
        <v>230</v>
      </c>
      <c r="AC47" s="140"/>
      <c r="AD47" s="108" t="s">
        <v>230</v>
      </c>
      <c r="AE47" s="116" t="s">
        <v>230</v>
      </c>
      <c r="AF47" s="116" t="s">
        <v>349</v>
      </c>
    </row>
    <row r="48" spans="1:32" x14ac:dyDescent="0.2">
      <c r="A48">
        <f>'All data'!A48</f>
        <v>122</v>
      </c>
      <c r="B48" s="12">
        <v>122</v>
      </c>
      <c r="C48" s="12" t="s">
        <v>39</v>
      </c>
      <c r="D48" s="171">
        <v>58.234086242299796</v>
      </c>
      <c r="E48" s="151" t="s">
        <v>379</v>
      </c>
      <c r="F48" s="126">
        <v>0</v>
      </c>
      <c r="G48" s="151" t="s">
        <v>374</v>
      </c>
      <c r="H48" s="111">
        <v>4</v>
      </c>
      <c r="I48" s="119" t="s">
        <v>189</v>
      </c>
      <c r="J48" s="158" t="s">
        <v>374</v>
      </c>
      <c r="K48" s="128" t="s">
        <v>200</v>
      </c>
      <c r="L48" s="173">
        <v>1.1123287671232878</v>
      </c>
      <c r="M48" s="173">
        <v>1.1123287671232878</v>
      </c>
      <c r="N48" s="111">
        <v>1</v>
      </c>
      <c r="O48" s="111">
        <v>4</v>
      </c>
      <c r="P48" s="161" t="s">
        <v>230</v>
      </c>
      <c r="Q48" s="151" t="s">
        <v>374</v>
      </c>
      <c r="R48" s="119" t="s">
        <v>248</v>
      </c>
      <c r="S48" s="161">
        <v>23.142857142857142</v>
      </c>
      <c r="T48" s="141" t="s">
        <v>267</v>
      </c>
      <c r="U48" s="151" t="s">
        <v>374</v>
      </c>
      <c r="V48" s="119" t="s">
        <v>286</v>
      </c>
      <c r="W48" s="140">
        <v>9.5714285714285712</v>
      </c>
      <c r="X48" s="151" t="s">
        <v>379</v>
      </c>
      <c r="Y48" s="119" t="s">
        <v>310</v>
      </c>
      <c r="Z48" s="140"/>
      <c r="AA48" s="149" t="s">
        <v>392</v>
      </c>
      <c r="AB48" s="119" t="s">
        <v>230</v>
      </c>
      <c r="AC48" s="140"/>
      <c r="AD48" s="111" t="s">
        <v>230</v>
      </c>
      <c r="AE48" s="119" t="s">
        <v>230</v>
      </c>
      <c r="AF48" s="119" t="s">
        <v>350</v>
      </c>
    </row>
    <row r="49" spans="1:32" x14ac:dyDescent="0.2">
      <c r="A49">
        <f>'All data'!A49</f>
        <v>123</v>
      </c>
      <c r="B49" s="12">
        <v>123</v>
      </c>
      <c r="C49" s="12" t="s">
        <v>39</v>
      </c>
      <c r="D49" s="171">
        <v>62.201232032854207</v>
      </c>
      <c r="E49" s="149" t="s">
        <v>379</v>
      </c>
      <c r="F49" s="115">
        <v>0</v>
      </c>
      <c r="G49" s="149" t="s">
        <v>374</v>
      </c>
      <c r="H49" s="109">
        <v>4</v>
      </c>
      <c r="I49" s="117" t="s">
        <v>189</v>
      </c>
      <c r="J49" s="152" t="s">
        <v>374</v>
      </c>
      <c r="K49" s="128" t="s">
        <v>200</v>
      </c>
      <c r="L49" s="173">
        <v>0.68767123287671228</v>
      </c>
      <c r="M49" s="173">
        <v>0.68767123287671228</v>
      </c>
      <c r="N49" s="109">
        <v>1</v>
      </c>
      <c r="O49" s="109">
        <v>4</v>
      </c>
      <c r="P49" s="161" t="s">
        <v>230</v>
      </c>
      <c r="Q49" s="149" t="s">
        <v>374</v>
      </c>
      <c r="R49" s="117" t="s">
        <v>239</v>
      </c>
      <c r="S49" s="161">
        <v>12.285714285714286</v>
      </c>
      <c r="T49" s="117" t="s">
        <v>230</v>
      </c>
      <c r="U49" s="149" t="s">
        <v>374</v>
      </c>
      <c r="V49" s="117" t="s">
        <v>291</v>
      </c>
      <c r="W49" s="140"/>
      <c r="X49" s="149" t="s">
        <v>392</v>
      </c>
      <c r="Y49" s="117" t="s">
        <v>230</v>
      </c>
      <c r="Z49" s="140"/>
      <c r="AA49" s="149" t="s">
        <v>392</v>
      </c>
      <c r="AB49" s="117" t="s">
        <v>230</v>
      </c>
      <c r="AC49" s="140"/>
      <c r="AD49" s="109" t="s">
        <v>230</v>
      </c>
      <c r="AE49" s="117" t="s">
        <v>230</v>
      </c>
      <c r="AF49" s="117" t="s">
        <v>351</v>
      </c>
    </row>
    <row r="50" spans="1:32" x14ac:dyDescent="0.2">
      <c r="A50">
        <f>'All data'!A50</f>
        <v>125</v>
      </c>
      <c r="B50" s="12">
        <v>125</v>
      </c>
      <c r="C50" s="12" t="s">
        <v>40</v>
      </c>
      <c r="D50" s="171">
        <v>67.737166324435321</v>
      </c>
      <c r="E50" s="149" t="s">
        <v>378</v>
      </c>
      <c r="F50" s="115">
        <v>0</v>
      </c>
      <c r="G50" s="149" t="s">
        <v>374</v>
      </c>
      <c r="H50" s="109">
        <v>4</v>
      </c>
      <c r="I50" s="117" t="s">
        <v>191</v>
      </c>
      <c r="J50" s="152" t="s">
        <v>374</v>
      </c>
      <c r="K50" s="128" t="s">
        <v>200</v>
      </c>
      <c r="L50" s="173">
        <v>1.6054794520547946</v>
      </c>
      <c r="M50" s="173">
        <v>1.6054794520547946</v>
      </c>
      <c r="N50" s="109">
        <v>1</v>
      </c>
      <c r="O50" s="109">
        <v>4</v>
      </c>
      <c r="P50" s="161" t="s">
        <v>230</v>
      </c>
      <c r="Q50" s="149" t="s">
        <v>374</v>
      </c>
      <c r="R50" s="117" t="s">
        <v>244</v>
      </c>
      <c r="S50" s="163">
        <v>38.142857142857146</v>
      </c>
      <c r="T50" s="117" t="s">
        <v>230</v>
      </c>
      <c r="U50" s="149" t="s">
        <v>379</v>
      </c>
      <c r="V50" s="117" t="s">
        <v>230</v>
      </c>
      <c r="W50" s="140"/>
      <c r="X50" s="149" t="s">
        <v>392</v>
      </c>
      <c r="Y50" s="117" t="s">
        <v>230</v>
      </c>
      <c r="Z50" s="140"/>
      <c r="AA50" s="149" t="s">
        <v>392</v>
      </c>
      <c r="AB50" s="117" t="s">
        <v>230</v>
      </c>
      <c r="AC50" s="140"/>
      <c r="AD50" s="109" t="s">
        <v>230</v>
      </c>
      <c r="AE50" s="117" t="s">
        <v>230</v>
      </c>
      <c r="AF50" s="117"/>
    </row>
    <row r="51" spans="1:32" x14ac:dyDescent="0.2">
      <c r="A51">
        <f>'All data'!A51</f>
        <v>126</v>
      </c>
      <c r="B51" s="12">
        <v>126</v>
      </c>
      <c r="C51" s="12" t="s">
        <v>40</v>
      </c>
      <c r="D51" s="171">
        <v>58.65571526351814</v>
      </c>
      <c r="E51" s="149" t="s">
        <v>378</v>
      </c>
      <c r="F51" s="115">
        <v>0</v>
      </c>
      <c r="G51" s="149" t="s">
        <v>374</v>
      </c>
      <c r="H51" s="109">
        <v>4</v>
      </c>
      <c r="I51" s="117" t="s">
        <v>189</v>
      </c>
      <c r="J51" s="152" t="s">
        <v>374</v>
      </c>
      <c r="K51" s="128" t="s">
        <v>200</v>
      </c>
      <c r="L51" s="173">
        <v>1.4876712328767123</v>
      </c>
      <c r="M51" s="173">
        <v>1.4876712328767123</v>
      </c>
      <c r="N51" s="109">
        <v>1</v>
      </c>
      <c r="O51" s="109">
        <v>4</v>
      </c>
      <c r="P51" s="161" t="s">
        <v>230</v>
      </c>
      <c r="Q51" s="149" t="s">
        <v>374</v>
      </c>
      <c r="R51" s="117" t="s">
        <v>249</v>
      </c>
      <c r="S51" s="161">
        <v>67.285714285714292</v>
      </c>
      <c r="T51" s="142" t="s">
        <v>263</v>
      </c>
      <c r="U51" s="149" t="s">
        <v>379</v>
      </c>
      <c r="V51" s="117" t="s">
        <v>291</v>
      </c>
      <c r="W51" s="140"/>
      <c r="X51" s="149" t="s">
        <v>392</v>
      </c>
      <c r="Y51" s="117" t="s">
        <v>230</v>
      </c>
      <c r="Z51" s="140"/>
      <c r="AA51" s="149" t="s">
        <v>392</v>
      </c>
      <c r="AB51" s="117" t="s">
        <v>230</v>
      </c>
      <c r="AC51" s="140"/>
      <c r="AD51" s="109" t="s">
        <v>230</v>
      </c>
      <c r="AE51" s="117" t="s">
        <v>230</v>
      </c>
      <c r="AF51" s="117"/>
    </row>
    <row r="52" spans="1:32" x14ac:dyDescent="0.2">
      <c r="A52">
        <f>'All data'!A52</f>
        <v>129</v>
      </c>
      <c r="B52" s="12">
        <v>129</v>
      </c>
      <c r="C52" s="12" t="s">
        <v>39</v>
      </c>
      <c r="D52" s="171">
        <v>51.066392881587952</v>
      </c>
      <c r="E52" s="149" t="s">
        <v>379</v>
      </c>
      <c r="F52" s="115">
        <v>0</v>
      </c>
      <c r="G52" s="149" t="s">
        <v>376</v>
      </c>
      <c r="H52" s="109">
        <v>4</v>
      </c>
      <c r="I52" s="117" t="s">
        <v>197</v>
      </c>
      <c r="J52" s="152" t="s">
        <v>374</v>
      </c>
      <c r="K52" s="128" t="s">
        <v>202</v>
      </c>
      <c r="L52" s="173">
        <v>1.263013698630137</v>
      </c>
      <c r="M52" s="173">
        <v>0.51780821917808217</v>
      </c>
      <c r="N52" s="109">
        <v>2</v>
      </c>
      <c r="O52" s="109">
        <v>4</v>
      </c>
      <c r="P52" s="161" t="s">
        <v>230</v>
      </c>
      <c r="Q52" s="149" t="s">
        <v>376</v>
      </c>
      <c r="R52" s="117" t="s">
        <v>244</v>
      </c>
      <c r="S52" s="161">
        <v>34.142857142857146</v>
      </c>
      <c r="T52" s="117" t="s">
        <v>268</v>
      </c>
      <c r="U52" s="149" t="s">
        <v>374</v>
      </c>
      <c r="V52" s="117" t="s">
        <v>295</v>
      </c>
      <c r="W52" s="140">
        <v>15</v>
      </c>
      <c r="X52" s="149" t="s">
        <v>374</v>
      </c>
      <c r="Y52" s="117" t="s">
        <v>311</v>
      </c>
      <c r="Z52" s="140">
        <v>8.2857142857142865</v>
      </c>
      <c r="AA52" s="149" t="s">
        <v>379</v>
      </c>
      <c r="AB52" s="117" t="s">
        <v>282</v>
      </c>
      <c r="AC52" s="140"/>
      <c r="AD52" s="109" t="s">
        <v>230</v>
      </c>
      <c r="AE52" s="117" t="s">
        <v>230</v>
      </c>
      <c r="AF52" s="117"/>
    </row>
    <row r="53" spans="1:32" x14ac:dyDescent="0.2">
      <c r="A53">
        <f>'All data'!A53</f>
        <v>132</v>
      </c>
      <c r="B53" s="12">
        <v>132</v>
      </c>
      <c r="C53" s="12" t="s">
        <v>40</v>
      </c>
      <c r="D53" s="171">
        <v>75.110198494182072</v>
      </c>
      <c r="E53" s="149" t="s">
        <v>379</v>
      </c>
      <c r="F53" s="115">
        <v>0</v>
      </c>
      <c r="G53" s="149" t="s">
        <v>374</v>
      </c>
      <c r="H53" s="109">
        <v>4</v>
      </c>
      <c r="I53" s="117" t="s">
        <v>189</v>
      </c>
      <c r="J53" s="152" t="s">
        <v>374</v>
      </c>
      <c r="K53" s="128" t="s">
        <v>200</v>
      </c>
      <c r="L53" s="173">
        <v>1.2136986301369863</v>
      </c>
      <c r="M53" s="173">
        <v>1.2136986301369863</v>
      </c>
      <c r="N53" s="109">
        <v>1</v>
      </c>
      <c r="O53" s="109">
        <v>4</v>
      </c>
      <c r="P53" s="161">
        <v>0</v>
      </c>
      <c r="Q53" s="149" t="s">
        <v>374</v>
      </c>
      <c r="R53" s="117" t="s">
        <v>239</v>
      </c>
      <c r="S53" s="161">
        <v>33.571428571428569</v>
      </c>
      <c r="T53" s="117" t="s">
        <v>230</v>
      </c>
      <c r="U53" s="149" t="s">
        <v>379</v>
      </c>
      <c r="V53" s="117" t="s">
        <v>291</v>
      </c>
      <c r="W53" s="140"/>
      <c r="X53" s="149" t="s">
        <v>392</v>
      </c>
      <c r="Y53" s="117" t="s">
        <v>230</v>
      </c>
      <c r="Z53" s="140"/>
      <c r="AA53" s="149" t="s">
        <v>392</v>
      </c>
      <c r="AB53" s="117" t="s">
        <v>230</v>
      </c>
      <c r="AC53" s="140"/>
      <c r="AD53" s="109" t="s">
        <v>230</v>
      </c>
      <c r="AE53" s="117" t="s">
        <v>230</v>
      </c>
      <c r="AF53" s="117"/>
    </row>
    <row r="54" spans="1:32" x14ac:dyDescent="0.2">
      <c r="A54">
        <f>'All data'!A54</f>
        <v>134</v>
      </c>
      <c r="B54" s="12">
        <v>134</v>
      </c>
      <c r="C54" s="12" t="s">
        <v>39</v>
      </c>
      <c r="D54" s="171">
        <v>43.961670088980149</v>
      </c>
      <c r="E54" s="152" t="s">
        <v>378</v>
      </c>
      <c r="F54" s="121">
        <v>0</v>
      </c>
      <c r="G54" s="152" t="s">
        <v>375</v>
      </c>
      <c r="H54" s="110">
        <v>4</v>
      </c>
      <c r="I54" s="118" t="s">
        <v>189</v>
      </c>
      <c r="J54" s="152" t="s">
        <v>374</v>
      </c>
      <c r="K54" s="128" t="s">
        <v>218</v>
      </c>
      <c r="L54" s="174">
        <v>3.7671232876712328</v>
      </c>
      <c r="M54" s="174">
        <v>1.6246575342465754</v>
      </c>
      <c r="N54" s="110">
        <v>2</v>
      </c>
      <c r="O54" s="110">
        <v>4</v>
      </c>
      <c r="P54" s="164" t="s">
        <v>230</v>
      </c>
      <c r="Q54" s="152" t="s">
        <v>375</v>
      </c>
      <c r="R54" s="118" t="s">
        <v>250</v>
      </c>
      <c r="S54" s="161">
        <v>72.285714285714292</v>
      </c>
      <c r="T54" s="118" t="s">
        <v>269</v>
      </c>
      <c r="U54" s="152" t="s">
        <v>374</v>
      </c>
      <c r="V54" s="118" t="s">
        <v>296</v>
      </c>
      <c r="W54" s="140">
        <v>17.142857142857142</v>
      </c>
      <c r="X54" s="152" t="s">
        <v>374</v>
      </c>
      <c r="Y54" s="143" t="s">
        <v>312</v>
      </c>
      <c r="Z54" s="140">
        <v>16.142857142857142</v>
      </c>
      <c r="AA54" s="152" t="s">
        <v>374</v>
      </c>
      <c r="AB54" s="118" t="s">
        <v>325</v>
      </c>
      <c r="AC54" s="140">
        <v>11.142857142857142</v>
      </c>
      <c r="AD54" s="152" t="s">
        <v>374</v>
      </c>
      <c r="AE54" s="118" t="s">
        <v>334</v>
      </c>
      <c r="AF54" s="118" t="s">
        <v>352</v>
      </c>
    </row>
    <row r="55" spans="1:32" x14ac:dyDescent="0.2">
      <c r="A55">
        <f>'All data'!A55</f>
        <v>137</v>
      </c>
      <c r="B55" s="12">
        <v>137</v>
      </c>
      <c r="C55" s="12" t="s">
        <v>39</v>
      </c>
      <c r="D55" s="171">
        <v>51.564681724845997</v>
      </c>
      <c r="E55" s="152" t="s">
        <v>379</v>
      </c>
      <c r="F55" s="121">
        <v>0</v>
      </c>
      <c r="G55" s="152" t="s">
        <v>373</v>
      </c>
      <c r="H55" s="110">
        <v>4</v>
      </c>
      <c r="I55" s="118" t="s">
        <v>195</v>
      </c>
      <c r="J55" s="152" t="s">
        <v>379</v>
      </c>
      <c r="K55" s="128" t="s">
        <v>219</v>
      </c>
      <c r="L55" s="174">
        <v>3.8301369863013699</v>
      </c>
      <c r="M55" s="174">
        <v>0.46575342465753422</v>
      </c>
      <c r="N55" s="110">
        <v>2</v>
      </c>
      <c r="O55" s="110">
        <v>4</v>
      </c>
      <c r="P55" s="164" t="s">
        <v>230</v>
      </c>
      <c r="Q55" s="152" t="s">
        <v>373</v>
      </c>
      <c r="R55" s="118" t="s">
        <v>243</v>
      </c>
      <c r="S55" s="161">
        <v>111.28571428571429</v>
      </c>
      <c r="T55" s="142" t="s">
        <v>270</v>
      </c>
      <c r="U55" s="152" t="s">
        <v>376</v>
      </c>
      <c r="V55" s="118" t="s">
        <v>297</v>
      </c>
      <c r="W55" s="140">
        <v>50.714285714285715</v>
      </c>
      <c r="X55" s="152" t="s">
        <v>374</v>
      </c>
      <c r="Y55" s="118" t="s">
        <v>313</v>
      </c>
      <c r="Z55" s="140">
        <v>9.5714285714285712</v>
      </c>
      <c r="AA55" s="152" t="s">
        <v>379</v>
      </c>
      <c r="AB55" s="118" t="s">
        <v>326</v>
      </c>
      <c r="AC55" s="140">
        <v>17</v>
      </c>
      <c r="AD55" s="152" t="s">
        <v>379</v>
      </c>
      <c r="AE55" s="118" t="s">
        <v>240</v>
      </c>
      <c r="AF55" s="118"/>
    </row>
    <row r="56" spans="1:32" x14ac:dyDescent="0.2">
      <c r="A56">
        <f>'All data'!A56</f>
        <v>139</v>
      </c>
      <c r="B56" s="12">
        <v>139</v>
      </c>
      <c r="C56" s="12" t="s">
        <v>39</v>
      </c>
      <c r="D56" s="171">
        <v>72.407939767282684</v>
      </c>
      <c r="E56" s="149" t="s">
        <v>379</v>
      </c>
      <c r="F56" s="115">
        <v>0</v>
      </c>
      <c r="G56" s="149" t="s">
        <v>379</v>
      </c>
      <c r="H56" s="109">
        <v>4</v>
      </c>
      <c r="I56" s="117" t="s">
        <v>189</v>
      </c>
      <c r="J56" s="152" t="s">
        <v>379</v>
      </c>
      <c r="K56" s="117" t="s">
        <v>202</v>
      </c>
      <c r="L56" s="173">
        <v>0.89589041095890409</v>
      </c>
      <c r="M56" s="173">
        <v>0.29863013698630136</v>
      </c>
      <c r="N56" s="109">
        <v>2</v>
      </c>
      <c r="O56" s="109">
        <v>4</v>
      </c>
      <c r="P56" s="161" t="s">
        <v>230</v>
      </c>
      <c r="Q56" s="149" t="s">
        <v>379</v>
      </c>
      <c r="R56" s="117" t="s">
        <v>244</v>
      </c>
      <c r="S56" s="164">
        <v>18</v>
      </c>
      <c r="T56" s="117" t="s">
        <v>230</v>
      </c>
      <c r="U56" s="149" t="s">
        <v>379</v>
      </c>
      <c r="V56" s="117" t="s">
        <v>288</v>
      </c>
      <c r="W56" s="140">
        <v>7.7142857142857144</v>
      </c>
      <c r="X56" s="149" t="s">
        <v>379</v>
      </c>
      <c r="Y56" s="117" t="s">
        <v>240</v>
      </c>
      <c r="Z56" s="140"/>
      <c r="AA56" s="149" t="s">
        <v>392</v>
      </c>
      <c r="AB56" s="117" t="s">
        <v>230</v>
      </c>
      <c r="AC56" s="140"/>
      <c r="AD56" s="109" t="s">
        <v>230</v>
      </c>
      <c r="AE56" s="117" t="s">
        <v>230</v>
      </c>
      <c r="AF56" s="117" t="s">
        <v>353</v>
      </c>
    </row>
    <row r="57" spans="1:32" x14ac:dyDescent="0.2">
      <c r="A57">
        <f>'All data'!A57</f>
        <v>143</v>
      </c>
      <c r="B57" s="12">
        <v>143</v>
      </c>
      <c r="C57" s="12" t="s">
        <v>40</v>
      </c>
      <c r="D57" s="171">
        <v>67.570157426420266</v>
      </c>
      <c r="E57" s="152" t="s">
        <v>378</v>
      </c>
      <c r="F57" s="121">
        <v>0</v>
      </c>
      <c r="G57" s="152" t="s">
        <v>375</v>
      </c>
      <c r="H57" s="110">
        <v>2</v>
      </c>
      <c r="I57" s="118" t="s">
        <v>189</v>
      </c>
      <c r="J57" s="152" t="s">
        <v>378</v>
      </c>
      <c r="K57" s="128" t="s">
        <v>202</v>
      </c>
      <c r="L57" s="173">
        <v>4.2602739726027394</v>
      </c>
      <c r="M57" s="173">
        <v>0.76164383561643834</v>
      </c>
      <c r="N57" s="136">
        <v>3</v>
      </c>
      <c r="O57" s="110">
        <v>4</v>
      </c>
      <c r="P57" s="164">
        <v>0</v>
      </c>
      <c r="Q57" s="152" t="s">
        <v>376</v>
      </c>
      <c r="R57" s="118" t="s">
        <v>244</v>
      </c>
      <c r="S57" s="161">
        <v>158.14285714285714</v>
      </c>
      <c r="T57" s="118" t="s">
        <v>230</v>
      </c>
      <c r="U57" s="152" t="s">
        <v>378</v>
      </c>
      <c r="V57" s="118" t="s">
        <v>292</v>
      </c>
      <c r="W57" s="140"/>
      <c r="X57" s="149" t="s">
        <v>392</v>
      </c>
      <c r="Y57" s="118" t="s">
        <v>230</v>
      </c>
      <c r="Z57" s="140"/>
      <c r="AA57" s="149" t="s">
        <v>392</v>
      </c>
      <c r="AB57" s="118" t="s">
        <v>230</v>
      </c>
      <c r="AC57" s="140"/>
      <c r="AD57" s="110" t="s">
        <v>230</v>
      </c>
      <c r="AE57" s="118" t="s">
        <v>230</v>
      </c>
      <c r="AF57" s="118" t="s">
        <v>354</v>
      </c>
    </row>
    <row r="58" spans="1:32" x14ac:dyDescent="0.2">
      <c r="A58">
        <f>'All data'!A58</f>
        <v>146</v>
      </c>
      <c r="B58" s="12">
        <v>146</v>
      </c>
      <c r="C58" s="12" t="s">
        <v>39</v>
      </c>
      <c r="D58" s="171">
        <v>53.401779603011633</v>
      </c>
      <c r="E58" s="149" t="s">
        <v>378</v>
      </c>
      <c r="F58" s="115">
        <v>0</v>
      </c>
      <c r="G58" s="149" t="s">
        <v>374</v>
      </c>
      <c r="H58" s="109">
        <v>4</v>
      </c>
      <c r="I58" s="117" t="s">
        <v>189</v>
      </c>
      <c r="J58" s="152" t="s">
        <v>378</v>
      </c>
      <c r="K58" s="128" t="s">
        <v>220</v>
      </c>
      <c r="L58" s="173">
        <v>1.789041095890411</v>
      </c>
      <c r="M58" s="173">
        <v>0.28767123287671231</v>
      </c>
      <c r="N58" s="109">
        <v>2</v>
      </c>
      <c r="O58" s="109">
        <v>4</v>
      </c>
      <c r="P58" s="161" t="s">
        <v>230</v>
      </c>
      <c r="Q58" s="149" t="s">
        <v>374</v>
      </c>
      <c r="R58" s="117" t="s">
        <v>244</v>
      </c>
      <c r="S58" s="164">
        <v>54.428571428571431</v>
      </c>
      <c r="T58" s="118" t="s">
        <v>269</v>
      </c>
      <c r="U58" s="149" t="s">
        <v>379</v>
      </c>
      <c r="V58" s="117" t="s">
        <v>291</v>
      </c>
      <c r="W58" s="140">
        <v>8</v>
      </c>
      <c r="X58" s="149" t="s">
        <v>378</v>
      </c>
      <c r="Y58" s="117" t="s">
        <v>315</v>
      </c>
      <c r="Z58" s="140">
        <v>10</v>
      </c>
      <c r="AA58" s="149" t="s">
        <v>378</v>
      </c>
      <c r="AB58" s="117" t="s">
        <v>325</v>
      </c>
      <c r="AC58" s="140"/>
      <c r="AD58" s="109" t="s">
        <v>230</v>
      </c>
      <c r="AE58" s="117" t="s">
        <v>230</v>
      </c>
      <c r="AF58" s="117"/>
    </row>
    <row r="59" spans="1:32" x14ac:dyDescent="0.2">
      <c r="A59">
        <f>'All data'!A59</f>
        <v>147</v>
      </c>
      <c r="B59" s="12">
        <v>147</v>
      </c>
      <c r="C59" s="12" t="s">
        <v>40</v>
      </c>
      <c r="D59" s="171">
        <v>65.990417522245039</v>
      </c>
      <c r="E59" s="149" t="s">
        <v>380</v>
      </c>
      <c r="F59" s="115">
        <v>0</v>
      </c>
      <c r="G59" s="149" t="s">
        <v>378</v>
      </c>
      <c r="H59" s="109">
        <v>4</v>
      </c>
      <c r="I59" s="117" t="s">
        <v>189</v>
      </c>
      <c r="J59" s="152" t="s">
        <v>378</v>
      </c>
      <c r="K59" s="128" t="s">
        <v>200</v>
      </c>
      <c r="L59" s="173">
        <v>0.9671232876712329</v>
      </c>
      <c r="M59" s="173">
        <v>0.9671232876712329</v>
      </c>
      <c r="N59" s="109">
        <v>1</v>
      </c>
      <c r="O59" s="109">
        <v>4</v>
      </c>
      <c r="P59" s="161" t="s">
        <v>230</v>
      </c>
      <c r="Q59" s="149" t="s">
        <v>378</v>
      </c>
      <c r="R59" s="117" t="s">
        <v>244</v>
      </c>
      <c r="S59" s="161">
        <v>24.285714285714285</v>
      </c>
      <c r="T59" s="117" t="s">
        <v>230</v>
      </c>
      <c r="U59" s="149" t="s">
        <v>378</v>
      </c>
      <c r="V59" s="117" t="s">
        <v>291</v>
      </c>
      <c r="W59" s="140">
        <v>16</v>
      </c>
      <c r="X59" s="149" t="s">
        <v>380</v>
      </c>
      <c r="Y59" s="117" t="s">
        <v>314</v>
      </c>
      <c r="Z59" s="140"/>
      <c r="AA59" s="149" t="s">
        <v>392</v>
      </c>
      <c r="AB59" s="117" t="s">
        <v>230</v>
      </c>
      <c r="AC59" s="140"/>
      <c r="AD59" s="109" t="s">
        <v>230</v>
      </c>
      <c r="AE59" s="117" t="s">
        <v>230</v>
      </c>
      <c r="AF59" s="117"/>
    </row>
    <row r="60" spans="1:32" x14ac:dyDescent="0.2">
      <c r="A60">
        <f>'All data'!A60</f>
        <v>148</v>
      </c>
      <c r="B60" s="12">
        <v>148</v>
      </c>
      <c r="C60" s="12" t="s">
        <v>39</v>
      </c>
      <c r="D60" s="171">
        <v>84.366872005475699</v>
      </c>
      <c r="E60" s="149" t="s">
        <v>380</v>
      </c>
      <c r="F60" s="115">
        <v>0</v>
      </c>
      <c r="G60" s="149" t="s">
        <v>378</v>
      </c>
      <c r="H60" s="109">
        <v>4</v>
      </c>
      <c r="I60" s="117" t="s">
        <v>191</v>
      </c>
      <c r="J60" s="152" t="s">
        <v>378</v>
      </c>
      <c r="K60" s="128" t="s">
        <v>200</v>
      </c>
      <c r="L60" s="173">
        <v>0.72602739726027399</v>
      </c>
      <c r="M60" s="173">
        <v>0.72602739726027399</v>
      </c>
      <c r="N60" s="109">
        <v>1</v>
      </c>
      <c r="O60" s="109">
        <v>4</v>
      </c>
      <c r="P60" s="161">
        <v>0</v>
      </c>
      <c r="Q60" s="149" t="s">
        <v>378</v>
      </c>
      <c r="R60" s="117" t="s">
        <v>239</v>
      </c>
      <c r="S60" s="161"/>
      <c r="T60" s="117" t="s">
        <v>230</v>
      </c>
      <c r="U60" s="149" t="s">
        <v>392</v>
      </c>
      <c r="V60" s="117" t="s">
        <v>230</v>
      </c>
      <c r="W60" s="140"/>
      <c r="X60" s="149" t="s">
        <v>392</v>
      </c>
      <c r="Y60" s="117" t="s">
        <v>230</v>
      </c>
      <c r="Z60" s="140"/>
      <c r="AA60" s="149" t="s">
        <v>392</v>
      </c>
      <c r="AB60" s="117" t="s">
        <v>230</v>
      </c>
      <c r="AC60" s="140"/>
      <c r="AD60" s="109" t="s">
        <v>230</v>
      </c>
      <c r="AE60" s="117" t="s">
        <v>230</v>
      </c>
      <c r="AF60" s="117" t="s">
        <v>355</v>
      </c>
    </row>
    <row r="61" spans="1:32" x14ac:dyDescent="0.2">
      <c r="A61">
        <f>'All data'!A61</f>
        <v>150</v>
      </c>
      <c r="B61" s="12">
        <v>150</v>
      </c>
      <c r="C61" s="12" t="s">
        <v>40</v>
      </c>
      <c r="D61" s="171">
        <v>64.766598220396986</v>
      </c>
      <c r="E61" s="148" t="s">
        <v>380</v>
      </c>
      <c r="F61" s="122">
        <v>0</v>
      </c>
      <c r="G61" s="148" t="s">
        <v>378</v>
      </c>
      <c r="H61" s="108">
        <v>4</v>
      </c>
      <c r="I61" s="116" t="s">
        <v>213</v>
      </c>
      <c r="J61" s="157" t="s">
        <v>378</v>
      </c>
      <c r="K61" s="128" t="s">
        <v>200</v>
      </c>
      <c r="L61" s="173">
        <v>1.2219178082191782</v>
      </c>
      <c r="M61" s="173">
        <v>1.2219178082191782</v>
      </c>
      <c r="N61" s="108">
        <v>1</v>
      </c>
      <c r="O61" s="108">
        <v>4</v>
      </c>
      <c r="P61" s="140">
        <v>0</v>
      </c>
      <c r="Q61" s="148" t="s">
        <v>378</v>
      </c>
      <c r="R61" s="116" t="s">
        <v>251</v>
      </c>
      <c r="S61" s="161">
        <v>27.857142857142858</v>
      </c>
      <c r="T61" s="139" t="s">
        <v>271</v>
      </c>
      <c r="U61" s="148" t="s">
        <v>380</v>
      </c>
      <c r="V61" s="116" t="s">
        <v>298</v>
      </c>
      <c r="W61" s="140">
        <v>17.285714285714285</v>
      </c>
      <c r="X61" s="148" t="s">
        <v>380</v>
      </c>
      <c r="Y61" s="116" t="s">
        <v>240</v>
      </c>
      <c r="Z61" s="140"/>
      <c r="AA61" s="149" t="s">
        <v>392</v>
      </c>
      <c r="AB61" s="116" t="s">
        <v>230</v>
      </c>
      <c r="AC61" s="140"/>
      <c r="AD61" s="108" t="s">
        <v>230</v>
      </c>
      <c r="AE61" s="116" t="s">
        <v>230</v>
      </c>
    </row>
    <row r="62" spans="1:32" ht="14.25" customHeight="1" x14ac:dyDescent="0.2">
      <c r="A62">
        <f>'All data'!A62</f>
        <v>154</v>
      </c>
      <c r="B62" s="12">
        <v>154</v>
      </c>
      <c r="C62" s="12" t="s">
        <v>40</v>
      </c>
      <c r="D62" s="171">
        <v>31.559206023271731</v>
      </c>
      <c r="E62" s="149" t="s">
        <v>378</v>
      </c>
      <c r="F62" s="115">
        <v>0</v>
      </c>
      <c r="G62" s="149" t="s">
        <v>369</v>
      </c>
      <c r="H62" s="109">
        <v>2</v>
      </c>
      <c r="I62" s="117" t="s">
        <v>197</v>
      </c>
      <c r="J62" s="152" t="s">
        <v>378</v>
      </c>
      <c r="K62" s="128" t="s">
        <v>221</v>
      </c>
      <c r="L62" s="173">
        <v>10.531506849315068</v>
      </c>
      <c r="M62" s="173">
        <v>0.77534246575342469</v>
      </c>
      <c r="N62" s="136">
        <v>3</v>
      </c>
      <c r="O62" s="109">
        <v>4</v>
      </c>
      <c r="P62" s="161" t="s">
        <v>230</v>
      </c>
      <c r="Q62" s="149" t="s">
        <v>369</v>
      </c>
      <c r="R62" s="117" t="s">
        <v>252</v>
      </c>
      <c r="S62" s="140">
        <v>39</v>
      </c>
      <c r="T62" s="117" t="s">
        <v>230</v>
      </c>
      <c r="U62" s="149" t="s">
        <v>370</v>
      </c>
      <c r="V62" s="117" t="s">
        <v>299</v>
      </c>
      <c r="W62" s="140">
        <v>404.28571428571428</v>
      </c>
      <c r="X62" s="149" t="s">
        <v>379</v>
      </c>
      <c r="Y62" s="117" t="s">
        <v>316</v>
      </c>
      <c r="Z62" s="140">
        <v>49.142857142857146</v>
      </c>
      <c r="AA62" s="149" t="s">
        <v>378</v>
      </c>
      <c r="AB62" s="117" t="s">
        <v>326</v>
      </c>
      <c r="AC62" s="140">
        <v>9.4285714285714288</v>
      </c>
      <c r="AD62" s="149" t="s">
        <v>378</v>
      </c>
      <c r="AE62" s="117" t="s">
        <v>335</v>
      </c>
      <c r="AF62" s="144" t="s">
        <v>356</v>
      </c>
    </row>
    <row r="63" spans="1:32" x14ac:dyDescent="0.2">
      <c r="A63">
        <f>'All data'!A63</f>
        <v>155</v>
      </c>
      <c r="B63" s="12">
        <v>155</v>
      </c>
      <c r="C63" s="12" t="s">
        <v>40</v>
      </c>
      <c r="D63" s="171">
        <v>63.123887748117724</v>
      </c>
      <c r="E63" s="149" t="s">
        <v>381</v>
      </c>
      <c r="F63" s="115">
        <v>1</v>
      </c>
      <c r="G63" s="149" t="s">
        <v>380</v>
      </c>
      <c r="H63" s="109">
        <v>4</v>
      </c>
      <c r="I63" s="117" t="s">
        <v>189</v>
      </c>
      <c r="J63" s="152" t="s">
        <v>380</v>
      </c>
      <c r="K63" s="128" t="s">
        <v>200</v>
      </c>
      <c r="L63" s="173">
        <v>3.8219178082191783</v>
      </c>
      <c r="M63" s="173">
        <v>3.5506849315068494</v>
      </c>
      <c r="N63" s="109">
        <v>1</v>
      </c>
      <c r="O63" s="109">
        <v>4</v>
      </c>
      <c r="P63" s="161">
        <v>8.8699999999999992</v>
      </c>
      <c r="Q63" s="149" t="s">
        <v>380</v>
      </c>
      <c r="R63" s="117" t="s">
        <v>253</v>
      </c>
      <c r="S63" s="161">
        <v>87.428571428571431</v>
      </c>
      <c r="T63" s="117" t="s">
        <v>272</v>
      </c>
      <c r="U63" s="149" t="s">
        <v>382</v>
      </c>
      <c r="V63" s="117" t="s">
        <v>286</v>
      </c>
      <c r="W63" s="140"/>
      <c r="X63" s="149" t="s">
        <v>392</v>
      </c>
      <c r="Y63" s="117" t="s">
        <v>230</v>
      </c>
      <c r="Z63" s="140"/>
      <c r="AA63" s="149" t="s">
        <v>392</v>
      </c>
      <c r="AB63" s="117" t="s">
        <v>230</v>
      </c>
      <c r="AC63" s="140"/>
      <c r="AD63" s="109" t="s">
        <v>230</v>
      </c>
      <c r="AE63" s="117" t="s">
        <v>230</v>
      </c>
      <c r="AF63" s="117" t="s">
        <v>357</v>
      </c>
    </row>
    <row r="64" spans="1:32" x14ac:dyDescent="0.2">
      <c r="A64">
        <f>'All data'!A64</f>
        <v>156</v>
      </c>
      <c r="B64" s="12">
        <v>156</v>
      </c>
      <c r="C64" s="12" t="s">
        <v>40</v>
      </c>
      <c r="D64" s="171">
        <v>68.867898699520879</v>
      </c>
      <c r="E64" s="149" t="s">
        <v>377</v>
      </c>
      <c r="F64" s="115">
        <v>2</v>
      </c>
      <c r="G64" s="149" t="s">
        <v>380</v>
      </c>
      <c r="H64" s="109">
        <v>4</v>
      </c>
      <c r="I64" s="117" t="s">
        <v>191</v>
      </c>
      <c r="J64" s="152" t="s">
        <v>380</v>
      </c>
      <c r="K64" s="128" t="s">
        <v>200</v>
      </c>
      <c r="L64" s="173">
        <v>1.4767123287671233</v>
      </c>
      <c r="M64" s="173">
        <v>1.3753424657534246</v>
      </c>
      <c r="N64" s="109">
        <v>1</v>
      </c>
      <c r="O64" s="109">
        <v>4</v>
      </c>
      <c r="P64" s="161">
        <v>26.98</v>
      </c>
      <c r="Q64" s="149" t="s">
        <v>380</v>
      </c>
      <c r="R64" s="117" t="s">
        <v>244</v>
      </c>
      <c r="S64" s="161">
        <v>64</v>
      </c>
      <c r="T64" s="117" t="s">
        <v>273</v>
      </c>
      <c r="U64" s="149" t="s">
        <v>382</v>
      </c>
      <c r="V64" s="117" t="s">
        <v>291</v>
      </c>
      <c r="W64" s="140">
        <v>10.142857142857142</v>
      </c>
      <c r="X64" s="165" t="s">
        <v>377</v>
      </c>
      <c r="Y64" s="117" t="s">
        <v>230</v>
      </c>
      <c r="Z64" s="140"/>
      <c r="AA64" s="149" t="s">
        <v>392</v>
      </c>
      <c r="AB64" s="117" t="s">
        <v>230</v>
      </c>
      <c r="AC64" s="140"/>
      <c r="AD64" s="109" t="s">
        <v>230</v>
      </c>
      <c r="AE64" s="117" t="s">
        <v>230</v>
      </c>
      <c r="AF64" s="117" t="s">
        <v>358</v>
      </c>
    </row>
    <row r="65" spans="1:32" x14ac:dyDescent="0.2">
      <c r="A65">
        <f>'All data'!A65</f>
        <v>157</v>
      </c>
      <c r="B65" s="12">
        <v>157</v>
      </c>
      <c r="C65" s="12" t="s">
        <v>40</v>
      </c>
      <c r="D65" s="171">
        <v>60.095824777549623</v>
      </c>
      <c r="E65" s="149" t="s">
        <v>382</v>
      </c>
      <c r="F65" s="115">
        <v>0</v>
      </c>
      <c r="G65" s="149" t="s">
        <v>380</v>
      </c>
      <c r="H65" s="109">
        <v>4</v>
      </c>
      <c r="I65" s="117" t="s">
        <v>197</v>
      </c>
      <c r="J65" s="152" t="s">
        <v>380</v>
      </c>
      <c r="K65" s="128" t="s">
        <v>222</v>
      </c>
      <c r="L65" s="173">
        <v>1.3068493150684932</v>
      </c>
      <c r="M65" s="173">
        <v>0.72876712328767124</v>
      </c>
      <c r="N65" s="109">
        <v>2</v>
      </c>
      <c r="O65" s="109">
        <v>4</v>
      </c>
      <c r="P65" s="161" t="s">
        <v>230</v>
      </c>
      <c r="Q65" s="149" t="s">
        <v>380</v>
      </c>
      <c r="R65" s="117" t="s">
        <v>244</v>
      </c>
      <c r="S65" s="161">
        <v>17.714285714285715</v>
      </c>
      <c r="T65" s="117" t="s">
        <v>274</v>
      </c>
      <c r="U65" s="149" t="s">
        <v>380</v>
      </c>
      <c r="V65" s="117" t="s">
        <v>300</v>
      </c>
      <c r="W65" s="140">
        <v>7.2857142857142856</v>
      </c>
      <c r="X65" s="149" t="s">
        <v>380</v>
      </c>
      <c r="Y65" s="117" t="s">
        <v>302</v>
      </c>
      <c r="Z65" s="140">
        <v>25.428571428571427</v>
      </c>
      <c r="AA65" s="149" t="s">
        <v>382</v>
      </c>
      <c r="AB65" s="117" t="s">
        <v>230</v>
      </c>
      <c r="AC65" s="140"/>
      <c r="AD65" s="109" t="s">
        <v>230</v>
      </c>
      <c r="AE65" s="117" t="s">
        <v>230</v>
      </c>
      <c r="AF65" s="117"/>
    </row>
    <row r="66" spans="1:32" x14ac:dyDescent="0.2">
      <c r="A66">
        <f>'All data'!A66</f>
        <v>159</v>
      </c>
      <c r="B66" s="12">
        <v>159</v>
      </c>
      <c r="C66" s="12" t="s">
        <v>40</v>
      </c>
      <c r="D66" s="171">
        <v>77.637234770704993</v>
      </c>
      <c r="E66" s="149" t="s">
        <v>382</v>
      </c>
      <c r="F66" s="115">
        <v>0</v>
      </c>
      <c r="G66" s="149" t="s">
        <v>380</v>
      </c>
      <c r="H66" s="109">
        <v>4</v>
      </c>
      <c r="I66" s="117" t="s">
        <v>189</v>
      </c>
      <c r="J66" s="152" t="s">
        <v>380</v>
      </c>
      <c r="K66" s="128" t="s">
        <v>200</v>
      </c>
      <c r="L66" s="173">
        <v>1.1232876712328768</v>
      </c>
      <c r="M66" s="173">
        <v>1.1315068493150684</v>
      </c>
      <c r="N66" s="109">
        <v>1</v>
      </c>
      <c r="O66" s="109">
        <v>4</v>
      </c>
      <c r="P66" s="161">
        <v>0</v>
      </c>
      <c r="Q66" s="149" t="s">
        <v>380</v>
      </c>
      <c r="R66" s="117" t="s">
        <v>244</v>
      </c>
      <c r="S66" s="161"/>
      <c r="T66" s="117" t="s">
        <v>230</v>
      </c>
      <c r="U66" s="149" t="s">
        <v>392</v>
      </c>
      <c r="V66" s="117" t="s">
        <v>230</v>
      </c>
      <c r="W66" s="140"/>
      <c r="X66" s="149" t="s">
        <v>392</v>
      </c>
      <c r="Y66" s="117" t="s">
        <v>230</v>
      </c>
      <c r="Z66" s="140"/>
      <c r="AA66" s="149" t="s">
        <v>392</v>
      </c>
      <c r="AB66" s="117" t="s">
        <v>230</v>
      </c>
      <c r="AC66" s="140"/>
      <c r="AD66" s="109" t="s">
        <v>230</v>
      </c>
      <c r="AE66" s="117" t="s">
        <v>230</v>
      </c>
      <c r="AF66" s="117"/>
    </row>
    <row r="67" spans="1:32" x14ac:dyDescent="0.2">
      <c r="A67">
        <f>'All data'!A67</f>
        <v>161</v>
      </c>
      <c r="B67" s="12">
        <v>161</v>
      </c>
      <c r="C67" s="12" t="s">
        <v>40</v>
      </c>
      <c r="D67" s="171">
        <v>78.069815195071868</v>
      </c>
      <c r="E67" s="149" t="s">
        <v>382</v>
      </c>
      <c r="F67" s="115">
        <v>0</v>
      </c>
      <c r="G67" s="149" t="s">
        <v>380</v>
      </c>
      <c r="H67" s="109">
        <v>4</v>
      </c>
      <c r="I67" s="117" t="s">
        <v>196</v>
      </c>
      <c r="J67" s="152" t="s">
        <v>380</v>
      </c>
      <c r="K67" s="128" t="s">
        <v>200</v>
      </c>
      <c r="L67" s="173">
        <v>0.51780821917808217</v>
      </c>
      <c r="M67" s="173">
        <v>0.51780821917808217</v>
      </c>
      <c r="N67" s="109">
        <v>1</v>
      </c>
      <c r="O67" s="109">
        <v>4</v>
      </c>
      <c r="P67" s="161" t="s">
        <v>230</v>
      </c>
      <c r="Q67" s="149" t="s">
        <v>380</v>
      </c>
      <c r="R67" s="117" t="s">
        <v>235</v>
      </c>
      <c r="S67" s="161"/>
      <c r="T67" s="117" t="s">
        <v>230</v>
      </c>
      <c r="U67" s="149" t="s">
        <v>392</v>
      </c>
      <c r="V67" s="117" t="s">
        <v>230</v>
      </c>
      <c r="W67" s="140"/>
      <c r="X67" s="149" t="s">
        <v>392</v>
      </c>
      <c r="Y67" s="117" t="s">
        <v>230</v>
      </c>
      <c r="Z67" s="140"/>
      <c r="AA67" s="149" t="s">
        <v>392</v>
      </c>
      <c r="AB67" s="117" t="s">
        <v>230</v>
      </c>
      <c r="AC67" s="140"/>
      <c r="AD67" s="109" t="s">
        <v>230</v>
      </c>
      <c r="AE67" s="117" t="s">
        <v>230</v>
      </c>
      <c r="AF67" s="117"/>
    </row>
    <row r="68" spans="1:32" x14ac:dyDescent="0.2">
      <c r="A68">
        <f>'All data'!A68</f>
        <v>164</v>
      </c>
      <c r="B68" s="12">
        <v>164</v>
      </c>
      <c r="C68" s="12" t="s">
        <v>39</v>
      </c>
      <c r="D68" s="171">
        <v>38.02327173169062</v>
      </c>
      <c r="E68" s="148" t="s">
        <v>381</v>
      </c>
      <c r="F68" s="115">
        <v>1</v>
      </c>
      <c r="G68" s="148" t="s">
        <v>382</v>
      </c>
      <c r="H68" s="108">
        <v>4</v>
      </c>
      <c r="I68" s="116" t="s">
        <v>190</v>
      </c>
      <c r="J68" s="157" t="s">
        <v>382</v>
      </c>
      <c r="K68" s="128" t="s">
        <v>200</v>
      </c>
      <c r="L68" s="173">
        <v>2.3616438356164382</v>
      </c>
      <c r="M68" s="173">
        <v>2.3616438356164382</v>
      </c>
      <c r="N68" s="108">
        <v>1</v>
      </c>
      <c r="O68" s="108">
        <v>4</v>
      </c>
      <c r="P68" s="140" t="s">
        <v>230</v>
      </c>
      <c r="Q68" s="148" t="s">
        <v>382</v>
      </c>
      <c r="R68" s="116" t="s">
        <v>244</v>
      </c>
      <c r="S68" s="161">
        <v>48.142857142857146</v>
      </c>
      <c r="T68" s="116" t="s">
        <v>230</v>
      </c>
      <c r="U68" s="148" t="s">
        <v>377</v>
      </c>
      <c r="V68" s="116" t="s">
        <v>301</v>
      </c>
      <c r="W68" s="140"/>
      <c r="X68" s="149" t="s">
        <v>392</v>
      </c>
      <c r="Y68" s="116" t="s">
        <v>230</v>
      </c>
      <c r="Z68" s="140"/>
      <c r="AA68" s="149" t="s">
        <v>392</v>
      </c>
      <c r="AB68" s="116" t="s">
        <v>230</v>
      </c>
      <c r="AC68" s="140"/>
      <c r="AD68" s="108" t="s">
        <v>230</v>
      </c>
      <c r="AE68" s="116" t="s">
        <v>230</v>
      </c>
      <c r="AF68" s="116" t="s">
        <v>359</v>
      </c>
    </row>
    <row r="69" spans="1:32" x14ac:dyDescent="0.2">
      <c r="A69">
        <f>'All data'!A69</f>
        <v>167</v>
      </c>
      <c r="B69" s="12">
        <v>167</v>
      </c>
      <c r="C69" s="12" t="s">
        <v>40</v>
      </c>
      <c r="D69" s="171">
        <v>77.689253935660503</v>
      </c>
      <c r="E69" s="148" t="s">
        <v>382</v>
      </c>
      <c r="F69" s="122">
        <v>0</v>
      </c>
      <c r="G69" s="148" t="s">
        <v>382</v>
      </c>
      <c r="H69" s="108">
        <v>4</v>
      </c>
      <c r="I69" s="116" t="s">
        <v>189</v>
      </c>
      <c r="J69" s="157" t="s">
        <v>382</v>
      </c>
      <c r="K69" s="128" t="s">
        <v>200</v>
      </c>
      <c r="L69" s="173">
        <v>1.9178082191780823E-2</v>
      </c>
      <c r="M69" s="173">
        <v>1.9178082191780823E-2</v>
      </c>
      <c r="N69" s="108">
        <v>1</v>
      </c>
      <c r="O69" s="108">
        <v>4</v>
      </c>
      <c r="P69" s="140">
        <v>21.99</v>
      </c>
      <c r="Q69" s="149" t="s">
        <v>392</v>
      </c>
      <c r="R69" s="116" t="s">
        <v>230</v>
      </c>
      <c r="S69" s="140"/>
      <c r="T69" s="116" t="s">
        <v>230</v>
      </c>
      <c r="U69" s="149" t="s">
        <v>392</v>
      </c>
      <c r="V69" s="116" t="s">
        <v>230</v>
      </c>
      <c r="W69" s="140"/>
      <c r="X69" s="149" t="s">
        <v>392</v>
      </c>
      <c r="Y69" s="116" t="s">
        <v>230</v>
      </c>
      <c r="Z69" s="140"/>
      <c r="AA69" s="149" t="s">
        <v>392</v>
      </c>
      <c r="AB69" s="116" t="s">
        <v>230</v>
      </c>
      <c r="AC69" s="140"/>
      <c r="AD69" s="108" t="s">
        <v>230</v>
      </c>
      <c r="AE69" s="116" t="s">
        <v>230</v>
      </c>
      <c r="AF69" s="116" t="s">
        <v>360</v>
      </c>
    </row>
    <row r="70" spans="1:32" x14ac:dyDescent="0.2">
      <c r="A70">
        <f>'All data'!A70</f>
        <v>168</v>
      </c>
      <c r="B70" s="12">
        <v>168</v>
      </c>
      <c r="C70" s="12" t="s">
        <v>39</v>
      </c>
      <c r="D70" s="171">
        <v>77.054072553045856</v>
      </c>
      <c r="E70" s="148" t="s">
        <v>381</v>
      </c>
      <c r="F70" s="115">
        <v>0</v>
      </c>
      <c r="G70" s="148" t="s">
        <v>382</v>
      </c>
      <c r="H70" s="108">
        <v>4</v>
      </c>
      <c r="I70" s="116" t="s">
        <v>189</v>
      </c>
      <c r="J70" s="157" t="s">
        <v>382</v>
      </c>
      <c r="K70" s="128" t="s">
        <v>200</v>
      </c>
      <c r="L70" s="173">
        <v>1.9808219178082191</v>
      </c>
      <c r="M70" s="173">
        <v>1.9808219178082191</v>
      </c>
      <c r="N70" s="108">
        <v>1</v>
      </c>
      <c r="O70" s="108">
        <v>4</v>
      </c>
      <c r="P70" s="140">
        <v>1.7</v>
      </c>
      <c r="Q70" s="148" t="s">
        <v>382</v>
      </c>
      <c r="R70" s="116" t="s">
        <v>235</v>
      </c>
      <c r="S70" s="140">
        <v>54.142857142857146</v>
      </c>
      <c r="T70" s="116" t="s">
        <v>230</v>
      </c>
      <c r="U70" s="148" t="s">
        <v>377</v>
      </c>
      <c r="V70" s="116" t="s">
        <v>286</v>
      </c>
      <c r="W70" s="140"/>
      <c r="X70" s="149" t="s">
        <v>392</v>
      </c>
      <c r="Y70" s="116" t="s">
        <v>230</v>
      </c>
      <c r="Z70" s="140"/>
      <c r="AA70" s="149" t="s">
        <v>392</v>
      </c>
      <c r="AB70" s="116" t="s">
        <v>230</v>
      </c>
      <c r="AC70" s="140"/>
      <c r="AD70" s="108" t="s">
        <v>230</v>
      </c>
      <c r="AE70" s="116" t="s">
        <v>230</v>
      </c>
    </row>
    <row r="71" spans="1:32" x14ac:dyDescent="0.2">
      <c r="A71">
        <f>'All data'!A71</f>
        <v>170</v>
      </c>
      <c r="B71" s="12">
        <v>170</v>
      </c>
      <c r="C71" s="12" t="s">
        <v>40</v>
      </c>
      <c r="D71" s="171">
        <v>54.965092402464066</v>
      </c>
      <c r="E71" s="148" t="s">
        <v>377</v>
      </c>
      <c r="F71" s="122">
        <v>0</v>
      </c>
      <c r="G71" s="148" t="s">
        <v>380</v>
      </c>
      <c r="H71" s="108">
        <v>4</v>
      </c>
      <c r="I71" s="116" t="s">
        <v>194</v>
      </c>
      <c r="J71" s="157" t="s">
        <v>382</v>
      </c>
      <c r="K71" s="128" t="s">
        <v>223</v>
      </c>
      <c r="L71" s="173">
        <v>2.1150684931506851</v>
      </c>
      <c r="M71" s="173">
        <v>0.86027397260273974</v>
      </c>
      <c r="N71" s="108">
        <v>2</v>
      </c>
      <c r="O71" s="108">
        <v>4</v>
      </c>
      <c r="P71" s="140">
        <v>0</v>
      </c>
      <c r="Q71" s="148" t="s">
        <v>380</v>
      </c>
      <c r="R71" s="116" t="s">
        <v>254</v>
      </c>
      <c r="S71" s="140">
        <v>61.142857142857146</v>
      </c>
      <c r="T71" s="116" t="s">
        <v>275</v>
      </c>
      <c r="U71" s="148" t="s">
        <v>382</v>
      </c>
      <c r="V71" s="116" t="s">
        <v>292</v>
      </c>
      <c r="W71" s="140">
        <v>7.5714285714285712</v>
      </c>
      <c r="X71" s="148" t="s">
        <v>382</v>
      </c>
      <c r="Y71" s="116" t="s">
        <v>291</v>
      </c>
      <c r="Z71" s="140">
        <v>7.4285714285714288</v>
      </c>
      <c r="AA71" s="148" t="s">
        <v>382</v>
      </c>
      <c r="AB71" s="116" t="s">
        <v>327</v>
      </c>
      <c r="AC71" s="140">
        <v>12</v>
      </c>
      <c r="AD71" s="148" t="s">
        <v>382</v>
      </c>
      <c r="AE71" s="116" t="s">
        <v>240</v>
      </c>
    </row>
    <row r="72" spans="1:32" x14ac:dyDescent="0.2">
      <c r="A72">
        <f>'All data'!A72</f>
        <v>174</v>
      </c>
      <c r="B72" s="12">
        <v>174</v>
      </c>
      <c r="C72" s="12" t="s">
        <v>39</v>
      </c>
      <c r="D72" s="171">
        <v>57.108829568788501</v>
      </c>
      <c r="E72" s="148" t="s">
        <v>377</v>
      </c>
      <c r="F72" s="122">
        <v>0</v>
      </c>
      <c r="G72" s="148" t="s">
        <v>373</v>
      </c>
      <c r="H72" s="108">
        <v>4</v>
      </c>
      <c r="I72" s="116" t="s">
        <v>194</v>
      </c>
      <c r="J72" s="157" t="s">
        <v>382</v>
      </c>
      <c r="K72" s="128" t="s">
        <v>202</v>
      </c>
      <c r="L72" s="174">
        <v>8.287671232876713</v>
      </c>
      <c r="M72" s="174">
        <v>0.69589041095890414</v>
      </c>
      <c r="N72" s="108">
        <v>2</v>
      </c>
      <c r="O72" s="108">
        <v>4</v>
      </c>
      <c r="P72" s="140" t="s">
        <v>231</v>
      </c>
      <c r="Q72" s="148" t="s">
        <v>373</v>
      </c>
      <c r="R72" s="116" t="s">
        <v>244</v>
      </c>
      <c r="S72" s="140">
        <v>337</v>
      </c>
      <c r="T72" s="116" t="s">
        <v>230</v>
      </c>
      <c r="U72" s="148" t="s">
        <v>380</v>
      </c>
      <c r="V72" s="116" t="s">
        <v>292</v>
      </c>
      <c r="W72" s="140">
        <v>51.142857142857146</v>
      </c>
      <c r="X72" s="148" t="s">
        <v>382</v>
      </c>
      <c r="Y72" s="116" t="s">
        <v>288</v>
      </c>
      <c r="Z72" s="140">
        <v>12</v>
      </c>
      <c r="AA72" s="148" t="s">
        <v>382</v>
      </c>
      <c r="AB72" s="116" t="s">
        <v>291</v>
      </c>
      <c r="AC72" s="140">
        <v>16.285714285714285</v>
      </c>
      <c r="AD72" s="148" t="s">
        <v>377</v>
      </c>
      <c r="AE72" s="116" t="s">
        <v>301</v>
      </c>
      <c r="AF72" s="116" t="s">
        <v>361</v>
      </c>
    </row>
    <row r="73" spans="1:32" x14ac:dyDescent="0.2">
      <c r="A73">
        <f>'All data'!A73</f>
        <v>177</v>
      </c>
      <c r="B73" s="12">
        <v>177</v>
      </c>
      <c r="C73" s="12" t="s">
        <v>40</v>
      </c>
      <c r="D73" s="171">
        <v>67.362080766598226</v>
      </c>
      <c r="E73" s="148" t="s">
        <v>377</v>
      </c>
      <c r="F73" s="122">
        <v>0</v>
      </c>
      <c r="G73" s="148" t="s">
        <v>380</v>
      </c>
      <c r="H73" s="108">
        <v>4</v>
      </c>
      <c r="I73" s="116" t="s">
        <v>192</v>
      </c>
      <c r="J73" s="157" t="s">
        <v>382</v>
      </c>
      <c r="K73" s="128" t="s">
        <v>223</v>
      </c>
      <c r="L73" s="173">
        <v>2.3945205479452056</v>
      </c>
      <c r="M73" s="173">
        <v>0.80273972602739729</v>
      </c>
      <c r="N73" s="108">
        <v>2</v>
      </c>
      <c r="O73" s="108">
        <v>4</v>
      </c>
      <c r="P73" s="140">
        <v>20.9</v>
      </c>
      <c r="Q73" s="148" t="s">
        <v>380</v>
      </c>
      <c r="R73" s="116" t="s">
        <v>255</v>
      </c>
      <c r="S73" s="140">
        <v>78</v>
      </c>
      <c r="T73" s="116" t="s">
        <v>276</v>
      </c>
      <c r="U73" s="148" t="s">
        <v>382</v>
      </c>
      <c r="V73" s="116" t="s">
        <v>302</v>
      </c>
      <c r="W73" s="140">
        <v>12.285714285714286</v>
      </c>
      <c r="X73" s="148" t="s">
        <v>382</v>
      </c>
      <c r="Y73" s="116" t="s">
        <v>301</v>
      </c>
      <c r="Z73" s="140">
        <v>18.285714285714285</v>
      </c>
      <c r="AA73" s="148" t="s">
        <v>377</v>
      </c>
      <c r="AB73" s="116" t="s">
        <v>286</v>
      </c>
      <c r="AC73" s="140"/>
      <c r="AD73" s="108" t="s">
        <v>230</v>
      </c>
      <c r="AE73" s="116" t="s">
        <v>230</v>
      </c>
    </row>
    <row r="74" spans="1:32" x14ac:dyDescent="0.2">
      <c r="A74">
        <f>'All data'!A74</f>
        <v>181</v>
      </c>
      <c r="B74" s="12">
        <v>181</v>
      </c>
      <c r="C74" s="12" t="s">
        <v>39</v>
      </c>
      <c r="D74" s="171">
        <v>67.052703627652292</v>
      </c>
      <c r="E74" s="148" t="s">
        <v>381</v>
      </c>
      <c r="F74" s="115">
        <v>0</v>
      </c>
      <c r="G74" s="148" t="s">
        <v>378</v>
      </c>
      <c r="H74" s="108">
        <v>4</v>
      </c>
      <c r="I74" s="116" t="s">
        <v>189</v>
      </c>
      <c r="J74" s="157" t="s">
        <v>377</v>
      </c>
      <c r="K74" s="128" t="s">
        <v>202</v>
      </c>
      <c r="L74" s="174">
        <v>3.5835616438356164</v>
      </c>
      <c r="M74" s="174">
        <v>1.1315068493150684</v>
      </c>
      <c r="N74" s="108">
        <v>2</v>
      </c>
      <c r="O74" s="108">
        <v>4</v>
      </c>
      <c r="P74" s="140">
        <v>237.28</v>
      </c>
      <c r="Q74" s="148" t="s">
        <v>378</v>
      </c>
      <c r="R74" s="116" t="s">
        <v>244</v>
      </c>
      <c r="S74" s="140">
        <v>99.285714285714292</v>
      </c>
      <c r="T74" s="116"/>
      <c r="U74" s="148" t="s">
        <v>382</v>
      </c>
      <c r="V74" s="116" t="s">
        <v>286</v>
      </c>
      <c r="W74" s="140">
        <v>25</v>
      </c>
      <c r="X74" s="148" t="s">
        <v>377</v>
      </c>
      <c r="Y74" s="116" t="s">
        <v>317</v>
      </c>
      <c r="Z74" s="140">
        <v>11</v>
      </c>
      <c r="AA74" s="148" t="s">
        <v>377</v>
      </c>
      <c r="AB74" s="116" t="s">
        <v>328</v>
      </c>
      <c r="AC74" s="140">
        <v>28.714285714285715</v>
      </c>
      <c r="AD74" s="148" t="s">
        <v>377</v>
      </c>
      <c r="AE74" s="116" t="s">
        <v>336</v>
      </c>
      <c r="AF74" s="116" t="s">
        <v>362</v>
      </c>
    </row>
    <row r="75" spans="1:32" x14ac:dyDescent="0.2">
      <c r="A75">
        <f>'All data'!A75</f>
        <v>182</v>
      </c>
      <c r="B75" s="12">
        <v>182</v>
      </c>
      <c r="C75" s="12" t="s">
        <v>40</v>
      </c>
      <c r="D75" s="171">
        <v>56.054757015742645</v>
      </c>
      <c r="E75" s="148" t="s">
        <v>381</v>
      </c>
      <c r="F75" s="115">
        <v>1</v>
      </c>
      <c r="G75" s="148" t="s">
        <v>377</v>
      </c>
      <c r="H75" s="108">
        <v>4</v>
      </c>
      <c r="I75" s="116" t="s">
        <v>189</v>
      </c>
      <c r="J75" s="157" t="s">
        <v>377</v>
      </c>
      <c r="K75" s="128" t="s">
        <v>200</v>
      </c>
      <c r="L75" s="140">
        <v>1.5643835616438355</v>
      </c>
      <c r="M75" s="173">
        <v>1.5643835616438355</v>
      </c>
      <c r="N75" s="108">
        <v>1</v>
      </c>
      <c r="O75" s="108">
        <v>4</v>
      </c>
      <c r="P75" s="140">
        <v>0.27</v>
      </c>
      <c r="Q75" s="148" t="s">
        <v>377</v>
      </c>
      <c r="R75" s="116" t="s">
        <v>239</v>
      </c>
      <c r="S75" s="140"/>
      <c r="T75" s="116"/>
      <c r="U75" s="148"/>
      <c r="V75" s="116"/>
      <c r="W75" s="140"/>
      <c r="X75" s="148"/>
      <c r="Z75" s="140"/>
      <c r="AA75" s="148"/>
      <c r="AB75" s="116"/>
      <c r="AC75" s="140"/>
      <c r="AD75" s="148"/>
      <c r="AE75" s="116"/>
    </row>
    <row r="76" spans="1:32" x14ac:dyDescent="0.2">
      <c r="A76">
        <f>'All data'!A76</f>
        <v>184</v>
      </c>
      <c r="B76" s="12">
        <v>184</v>
      </c>
      <c r="C76" s="12" t="s">
        <v>40</v>
      </c>
      <c r="D76" s="145">
        <v>65.28405201916496</v>
      </c>
      <c r="E76" s="148" t="s">
        <v>381</v>
      </c>
      <c r="F76" s="115">
        <v>1</v>
      </c>
      <c r="G76" s="148" t="s">
        <v>377</v>
      </c>
      <c r="H76" s="108">
        <v>4</v>
      </c>
      <c r="I76" s="116" t="s">
        <v>213</v>
      </c>
      <c r="J76" s="157" t="s">
        <v>377</v>
      </c>
      <c r="K76" s="128" t="s">
        <v>200</v>
      </c>
      <c r="L76" s="140">
        <v>1.4383561643835616</v>
      </c>
      <c r="M76" s="140">
        <v>1.4383561643835616</v>
      </c>
      <c r="N76" s="108">
        <v>1</v>
      </c>
      <c r="O76" s="108">
        <v>4</v>
      </c>
      <c r="P76" s="140">
        <v>11.36</v>
      </c>
      <c r="Q76" s="148" t="s">
        <v>377</v>
      </c>
      <c r="R76" s="116" t="s">
        <v>256</v>
      </c>
      <c r="S76" s="140"/>
      <c r="T76" s="116" t="s">
        <v>277</v>
      </c>
      <c r="U76" s="148"/>
      <c r="V76" s="116"/>
      <c r="W76" s="140"/>
      <c r="X76" s="148"/>
      <c r="Z76" s="140"/>
      <c r="AA76" s="148"/>
      <c r="AB76" s="116"/>
      <c r="AC76" s="140"/>
      <c r="AD76" s="148"/>
      <c r="AE76" s="116"/>
    </row>
    <row r="77" spans="1:32" x14ac:dyDescent="0.2">
      <c r="A77">
        <f>'All data'!A77</f>
        <v>187</v>
      </c>
      <c r="B77" s="12">
        <v>187</v>
      </c>
      <c r="C77" s="12" t="s">
        <v>39</v>
      </c>
      <c r="D77" s="145">
        <v>52.553045859000683</v>
      </c>
      <c r="E77" s="148" t="s">
        <v>381</v>
      </c>
      <c r="F77" s="115">
        <v>1</v>
      </c>
      <c r="G77" s="148" t="s">
        <v>377</v>
      </c>
      <c r="H77" s="108">
        <v>4</v>
      </c>
      <c r="I77" s="116" t="s">
        <v>189</v>
      </c>
      <c r="J77" s="157" t="s">
        <v>377</v>
      </c>
      <c r="K77" s="128" t="s">
        <v>200</v>
      </c>
      <c r="L77" s="140">
        <v>1.4383561643835616</v>
      </c>
      <c r="M77" s="140">
        <v>1.4383561643835616</v>
      </c>
      <c r="N77" s="108">
        <v>1</v>
      </c>
      <c r="O77" s="108">
        <v>4</v>
      </c>
      <c r="P77" s="140">
        <v>0</v>
      </c>
      <c r="Q77" s="148" t="s">
        <v>377</v>
      </c>
      <c r="R77" s="139" t="s">
        <v>244</v>
      </c>
      <c r="S77" s="140"/>
      <c r="T77" s="116"/>
      <c r="U77" s="148"/>
      <c r="V77" s="116"/>
      <c r="W77" s="140"/>
      <c r="X77" s="148"/>
      <c r="Z77" s="140"/>
      <c r="AA77" s="148"/>
      <c r="AB77" s="116"/>
      <c r="AC77" s="140"/>
      <c r="AD77" s="148"/>
      <c r="AE77" s="116"/>
    </row>
    <row r="78" spans="1:32" x14ac:dyDescent="0.2">
      <c r="A78">
        <f>'All data'!A78</f>
        <v>192</v>
      </c>
      <c r="B78" s="12">
        <v>192</v>
      </c>
      <c r="C78" s="12" t="s">
        <v>39</v>
      </c>
      <c r="D78" s="145">
        <v>49.508555783709788</v>
      </c>
      <c r="E78" s="148" t="s">
        <v>381</v>
      </c>
      <c r="F78" s="122">
        <v>0</v>
      </c>
      <c r="G78" s="148" t="s">
        <v>382</v>
      </c>
      <c r="H78" s="108">
        <v>4</v>
      </c>
      <c r="I78" s="116" t="s">
        <v>189</v>
      </c>
      <c r="J78" s="157" t="s">
        <v>377</v>
      </c>
      <c r="K78" s="128" t="s">
        <v>203</v>
      </c>
      <c r="L78" s="140">
        <v>2.5342465753424657</v>
      </c>
      <c r="M78" s="140">
        <v>1.0136986301369864</v>
      </c>
      <c r="N78" s="137">
        <v>2</v>
      </c>
      <c r="O78" s="108">
        <v>4</v>
      </c>
      <c r="P78" s="140">
        <v>28.08</v>
      </c>
      <c r="Q78" s="148" t="s">
        <v>382</v>
      </c>
      <c r="R78" s="139" t="s">
        <v>257</v>
      </c>
      <c r="S78" s="140">
        <v>35.857142857142854</v>
      </c>
      <c r="T78" s="116" t="s">
        <v>278</v>
      </c>
      <c r="U78" s="148" t="s">
        <v>382</v>
      </c>
      <c r="V78" s="116" t="s">
        <v>303</v>
      </c>
      <c r="W78" s="140">
        <v>39.857142857142854</v>
      </c>
      <c r="X78" s="148" t="s">
        <v>377</v>
      </c>
      <c r="Y78" s="116" t="s">
        <v>318</v>
      </c>
      <c r="Z78" s="140">
        <v>35.142857142857146</v>
      </c>
      <c r="AA78" s="148" t="s">
        <v>377</v>
      </c>
      <c r="AB78" s="116"/>
      <c r="AC78" s="140"/>
      <c r="AD78" s="148"/>
      <c r="AE78" s="116"/>
      <c r="AF78" s="116" t="s">
        <v>363</v>
      </c>
    </row>
    <row r="79" spans="1:32" x14ac:dyDescent="0.2">
      <c r="A79">
        <f>'All data'!A79</f>
        <v>195</v>
      </c>
      <c r="B79" s="12">
        <v>195</v>
      </c>
      <c r="C79" s="12" t="s">
        <v>40</v>
      </c>
      <c r="D79" s="145">
        <v>49.494866529774129</v>
      </c>
      <c r="E79" s="148" t="s">
        <v>381</v>
      </c>
      <c r="F79" s="122">
        <v>0</v>
      </c>
      <c r="G79" s="148" t="s">
        <v>382</v>
      </c>
      <c r="H79" s="108">
        <v>4</v>
      </c>
      <c r="I79" s="116" t="s">
        <v>189</v>
      </c>
      <c r="J79" s="157" t="s">
        <v>377</v>
      </c>
      <c r="K79" s="128" t="s">
        <v>203</v>
      </c>
      <c r="L79" s="140">
        <v>2.1698630136986301</v>
      </c>
      <c r="M79" s="140">
        <v>1.1315068493150684</v>
      </c>
      <c r="N79" s="108">
        <v>2</v>
      </c>
      <c r="O79" s="108">
        <v>4</v>
      </c>
      <c r="P79" s="140" t="s">
        <v>230</v>
      </c>
      <c r="Q79" s="148" t="s">
        <v>382</v>
      </c>
      <c r="R79" s="139" t="s">
        <v>257</v>
      </c>
      <c r="S79" s="140">
        <v>48.142857142857146</v>
      </c>
      <c r="T79" s="116" t="s">
        <v>279</v>
      </c>
      <c r="U79" s="148" t="s">
        <v>377</v>
      </c>
      <c r="V79" s="116" t="s">
        <v>304</v>
      </c>
      <c r="W79" s="140">
        <v>41.428571428571431</v>
      </c>
      <c r="X79" s="148" t="s">
        <v>381</v>
      </c>
      <c r="Y79" s="116" t="s">
        <v>319</v>
      </c>
      <c r="Z79" s="140"/>
      <c r="AA79" s="148"/>
      <c r="AB79" s="116"/>
      <c r="AC79" s="140"/>
      <c r="AD79" s="148"/>
      <c r="AE79" s="116"/>
      <c r="AF79" s="116" t="s">
        <v>364</v>
      </c>
    </row>
    <row r="80" spans="1:32" x14ac:dyDescent="0.2">
      <c r="A80">
        <f>'All data'!A80</f>
        <v>196</v>
      </c>
      <c r="B80" s="12">
        <v>196</v>
      </c>
      <c r="C80" s="12" t="s">
        <v>39</v>
      </c>
      <c r="D80" s="145">
        <v>30.524298425735797</v>
      </c>
      <c r="E80" s="148" t="s">
        <v>381</v>
      </c>
      <c r="F80" s="115">
        <v>1</v>
      </c>
      <c r="G80" s="148" t="s">
        <v>377</v>
      </c>
      <c r="H80" s="108">
        <v>4</v>
      </c>
      <c r="I80" s="116" t="s">
        <v>197</v>
      </c>
      <c r="J80" s="157" t="s">
        <v>377</v>
      </c>
      <c r="K80" s="128" t="s">
        <v>200</v>
      </c>
      <c r="L80" s="140">
        <v>1.1753424657534246</v>
      </c>
      <c r="M80" s="140">
        <v>1.1753424657534246</v>
      </c>
      <c r="N80" s="108">
        <v>1</v>
      </c>
      <c r="O80" s="108">
        <v>4</v>
      </c>
      <c r="P80" s="140">
        <v>54.08</v>
      </c>
      <c r="Q80" s="148" t="s">
        <v>377</v>
      </c>
      <c r="R80" s="139" t="s">
        <v>244</v>
      </c>
      <c r="S80" s="140"/>
      <c r="T80" s="116"/>
      <c r="U80" s="148"/>
      <c r="V80" s="116"/>
      <c r="W80" s="108"/>
      <c r="X80" s="148"/>
      <c r="Z80" s="108"/>
      <c r="AA80" s="148"/>
      <c r="AB80" s="116"/>
      <c r="AC80" s="140"/>
      <c r="AD80" s="148"/>
      <c r="AE80" s="116"/>
      <c r="AF80" s="116" t="s">
        <v>365</v>
      </c>
    </row>
    <row r="81" spans="1:32" x14ac:dyDescent="0.2">
      <c r="A81">
        <f>'All data'!A81</f>
        <v>200</v>
      </c>
      <c r="B81" s="12">
        <v>200</v>
      </c>
      <c r="C81" s="12" t="s">
        <v>39</v>
      </c>
      <c r="D81" s="172"/>
      <c r="L81" s="162"/>
      <c r="M81" s="162"/>
      <c r="S81" s="140"/>
    </row>
    <row r="82" spans="1:32" x14ac:dyDescent="0.2">
      <c r="A82">
        <f>'All data'!A82</f>
        <v>201</v>
      </c>
      <c r="B82" s="12">
        <v>201</v>
      </c>
      <c r="C82" s="12" t="s">
        <v>39</v>
      </c>
      <c r="D82" s="145">
        <v>31.504449007529089</v>
      </c>
      <c r="E82" s="148"/>
      <c r="F82" s="122">
        <v>1</v>
      </c>
      <c r="G82" s="148" t="s">
        <v>381</v>
      </c>
      <c r="H82" s="108">
        <v>4</v>
      </c>
      <c r="I82" s="116" t="s">
        <v>213</v>
      </c>
      <c r="J82" s="157" t="s">
        <v>381</v>
      </c>
      <c r="K82" s="128" t="s">
        <v>200</v>
      </c>
      <c r="L82" s="140">
        <v>0.44109589041095892</v>
      </c>
      <c r="M82" s="140">
        <v>0.44109589041095892</v>
      </c>
      <c r="N82" s="108">
        <v>1</v>
      </c>
      <c r="O82" s="108">
        <v>4</v>
      </c>
      <c r="P82" s="140" t="s">
        <v>230</v>
      </c>
      <c r="Q82" s="148" t="s">
        <v>381</v>
      </c>
      <c r="R82" s="139" t="s">
        <v>244</v>
      </c>
      <c r="S82" s="162"/>
      <c r="T82" s="116"/>
      <c r="U82" s="148"/>
      <c r="V82" s="116"/>
      <c r="W82" s="108"/>
      <c r="X82" s="148"/>
      <c r="Z82" s="108"/>
      <c r="AA82" s="148"/>
      <c r="AB82" s="116"/>
      <c r="AC82" s="108"/>
      <c r="AD82" s="148"/>
      <c r="AE82" s="116"/>
    </row>
    <row r="83" spans="1:32" x14ac:dyDescent="0.2">
      <c r="A83">
        <f>'All data'!A83</f>
        <v>206</v>
      </c>
      <c r="B83" s="12">
        <v>206</v>
      </c>
      <c r="C83" s="12" t="s">
        <v>39</v>
      </c>
      <c r="D83" s="145">
        <v>52.599589322381931</v>
      </c>
      <c r="E83" s="148"/>
      <c r="F83" s="122">
        <v>1</v>
      </c>
      <c r="G83" s="148" t="s">
        <v>381</v>
      </c>
      <c r="H83" s="108">
        <v>4</v>
      </c>
      <c r="I83" s="116" t="s">
        <v>198</v>
      </c>
      <c r="J83" s="157" t="s">
        <v>381</v>
      </c>
      <c r="K83" s="128" t="s">
        <v>200</v>
      </c>
      <c r="L83" s="140">
        <v>0.40547945205479452</v>
      </c>
      <c r="M83" s="140">
        <v>0.40547945205479452</v>
      </c>
      <c r="N83" s="108">
        <v>1</v>
      </c>
      <c r="O83" s="108">
        <v>4</v>
      </c>
      <c r="P83" s="140">
        <v>13.4</v>
      </c>
      <c r="Q83" s="148" t="s">
        <v>381</v>
      </c>
      <c r="R83" s="116" t="s">
        <v>244</v>
      </c>
      <c r="S83" s="140"/>
      <c r="T83" s="116"/>
      <c r="U83" s="148"/>
      <c r="V83" s="116"/>
      <c r="W83" s="108"/>
      <c r="X83" s="148"/>
      <c r="Z83" s="108"/>
      <c r="AA83" s="148"/>
      <c r="AB83" s="116"/>
      <c r="AC83" s="108"/>
      <c r="AD83" s="148"/>
      <c r="AE83" s="116"/>
      <c r="AF83" s="116" t="s">
        <v>366</v>
      </c>
    </row>
    <row r="84" spans="1:32" x14ac:dyDescent="0.2">
      <c r="A84">
        <f>'All data'!A84</f>
        <v>209</v>
      </c>
      <c r="B84" s="12">
        <v>209</v>
      </c>
      <c r="C84" s="19" t="s">
        <v>40</v>
      </c>
      <c r="D84" s="168"/>
      <c r="E84" s="148"/>
      <c r="F84" s="122"/>
      <c r="G84" s="148"/>
      <c r="H84" s="108"/>
      <c r="I84" s="116"/>
      <c r="J84" s="148" t="s">
        <v>381</v>
      </c>
      <c r="K84" s="128"/>
      <c r="L84" s="114"/>
      <c r="M84" s="133"/>
      <c r="N84" s="236">
        <v>2</v>
      </c>
      <c r="O84" s="108"/>
      <c r="P84" s="140"/>
      <c r="Q84" s="148"/>
      <c r="R84" s="116"/>
      <c r="T84" s="116"/>
      <c r="U84" s="148"/>
      <c r="V84" s="116"/>
      <c r="W84" s="108"/>
      <c r="X84" s="148"/>
      <c r="Z84" s="108"/>
      <c r="AA84" s="148"/>
      <c r="AB84" s="116"/>
      <c r="AC84" s="108"/>
      <c r="AD84" s="148"/>
      <c r="AE84" s="116"/>
    </row>
    <row r="85" spans="1:32" x14ac:dyDescent="0.2">
      <c r="A85">
        <f>'All data'!A85</f>
        <v>215</v>
      </c>
      <c r="B85" s="12">
        <v>215</v>
      </c>
      <c r="C85" s="237" t="s">
        <v>40</v>
      </c>
      <c r="D85" s="168"/>
      <c r="E85" s="148"/>
      <c r="F85" s="122"/>
      <c r="G85" s="148"/>
      <c r="H85" s="108"/>
      <c r="I85" s="116"/>
      <c r="J85" s="148" t="s">
        <v>381</v>
      </c>
      <c r="K85" s="128"/>
      <c r="L85" s="114"/>
      <c r="M85" s="133"/>
      <c r="N85" s="236">
        <v>1</v>
      </c>
      <c r="O85" s="108"/>
      <c r="P85" s="140"/>
      <c r="Q85" s="148"/>
      <c r="R85" s="116"/>
      <c r="S85" s="140"/>
      <c r="T85" s="116"/>
      <c r="U85" s="148"/>
      <c r="V85" s="116"/>
      <c r="W85" s="108"/>
      <c r="X85" s="148"/>
      <c r="Z85" s="108"/>
      <c r="AA85" s="148"/>
      <c r="AB85" s="116"/>
      <c r="AC85" s="108"/>
      <c r="AD85" s="148"/>
      <c r="AE85" s="116"/>
    </row>
    <row r="86" spans="1:32" x14ac:dyDescent="0.2">
      <c r="A86">
        <f>'All data'!A86</f>
        <v>218</v>
      </c>
      <c r="B86" s="12">
        <v>218</v>
      </c>
      <c r="C86" s="237" t="s">
        <v>40</v>
      </c>
      <c r="D86" s="168"/>
      <c r="E86" s="148"/>
      <c r="F86" s="122"/>
      <c r="G86" s="148"/>
      <c r="H86" s="108"/>
      <c r="I86" s="116"/>
      <c r="J86" s="148" t="s">
        <v>381</v>
      </c>
      <c r="K86" s="128"/>
      <c r="L86" s="114"/>
      <c r="M86" s="133"/>
      <c r="N86" s="236">
        <v>2</v>
      </c>
      <c r="O86" s="108"/>
      <c r="P86" s="140"/>
      <c r="Q86" s="148"/>
      <c r="R86" s="116"/>
      <c r="S86" s="116"/>
      <c r="T86" s="116"/>
      <c r="U86" s="148"/>
      <c r="V86" s="116"/>
      <c r="W86" s="108"/>
      <c r="X86" s="148"/>
      <c r="Z86" s="108"/>
      <c r="AA86" s="148"/>
      <c r="AB86" s="116"/>
      <c r="AC86" s="108"/>
      <c r="AD86" s="148"/>
      <c r="AE86" s="116"/>
    </row>
    <row r="87" spans="1:32" x14ac:dyDescent="0.2">
      <c r="A87">
        <f>'All data'!A87</f>
        <v>228</v>
      </c>
      <c r="B87" s="12">
        <v>228</v>
      </c>
      <c r="C87" s="237" t="s">
        <v>39</v>
      </c>
      <c r="D87" s="168"/>
      <c r="E87" s="148"/>
      <c r="H87" s="108"/>
      <c r="I87" s="116"/>
      <c r="J87" s="148" t="s">
        <v>1144</v>
      </c>
      <c r="K87" s="128"/>
      <c r="N87" s="236">
        <v>3</v>
      </c>
      <c r="O87" s="108"/>
      <c r="P87" s="140"/>
      <c r="Q87" s="148"/>
      <c r="R87" s="116"/>
      <c r="S87" s="116"/>
      <c r="T87" s="116"/>
      <c r="U87" s="148"/>
      <c r="V87" s="116"/>
      <c r="W87" s="108"/>
      <c r="X87" s="148"/>
      <c r="Z87" s="108"/>
      <c r="AA87" s="148"/>
      <c r="AB87" s="116"/>
      <c r="AC87" s="108"/>
      <c r="AD87" s="148"/>
      <c r="AE87" s="116"/>
    </row>
    <row r="88" spans="1:32" x14ac:dyDescent="0.2">
      <c r="A88">
        <f>'All data'!A88</f>
        <v>229</v>
      </c>
      <c r="B88" s="12">
        <v>229</v>
      </c>
      <c r="C88" s="237" t="s">
        <v>39</v>
      </c>
      <c r="D88" s="169"/>
      <c r="E88" s="148"/>
      <c r="H88" s="108"/>
      <c r="I88" s="116"/>
      <c r="J88" s="148" t="s">
        <v>1144</v>
      </c>
      <c r="K88" s="128"/>
      <c r="N88" s="236">
        <v>2</v>
      </c>
      <c r="O88" s="108"/>
      <c r="P88" s="140"/>
      <c r="Q88" s="148"/>
      <c r="T88" s="116"/>
      <c r="U88" s="148"/>
      <c r="V88" s="116"/>
      <c r="W88" s="108"/>
      <c r="X88" s="148"/>
      <c r="Z88" s="108"/>
      <c r="AA88" s="148"/>
      <c r="AB88" s="116"/>
      <c r="AC88" s="108"/>
      <c r="AD88" s="148"/>
      <c r="AE88" s="116"/>
    </row>
    <row r="89" spans="1:32" x14ac:dyDescent="0.2">
      <c r="A89">
        <f>'All data'!A89</f>
        <v>231</v>
      </c>
      <c r="B89" s="12">
        <v>231</v>
      </c>
      <c r="C89" s="237" t="s">
        <v>40</v>
      </c>
      <c r="D89" s="169"/>
      <c r="E89" s="148"/>
      <c r="F89" s="112"/>
      <c r="G89" s="148"/>
      <c r="H89" s="108"/>
      <c r="I89" s="116"/>
      <c r="J89" s="148" t="s">
        <v>1144</v>
      </c>
      <c r="K89" s="128"/>
      <c r="N89" s="236">
        <v>2</v>
      </c>
      <c r="O89" s="108"/>
      <c r="P89" s="140"/>
      <c r="Q89" s="148"/>
      <c r="R89" s="116"/>
      <c r="S89" s="116"/>
      <c r="T89" s="116"/>
      <c r="U89" s="148"/>
      <c r="V89" s="116"/>
      <c r="W89" s="108"/>
      <c r="X89" s="148"/>
      <c r="Z89" s="108"/>
      <c r="AA89" s="148"/>
      <c r="AB89" s="116"/>
      <c r="AC89" s="108"/>
      <c r="AD89" s="148"/>
      <c r="AE89" s="116"/>
    </row>
    <row r="90" spans="1:32" x14ac:dyDescent="0.2">
      <c r="A90">
        <f>'All data'!A90</f>
        <v>232</v>
      </c>
      <c r="B90" s="12">
        <v>232</v>
      </c>
      <c r="C90" s="237" t="s">
        <v>40</v>
      </c>
      <c r="D90" s="169"/>
      <c r="E90" s="148"/>
      <c r="F90" s="112"/>
      <c r="G90" s="148"/>
      <c r="H90" s="108"/>
      <c r="I90" s="116"/>
      <c r="J90" s="148" t="s">
        <v>1144</v>
      </c>
      <c r="K90" s="128"/>
      <c r="N90" s="236">
        <v>2</v>
      </c>
      <c r="O90" s="108"/>
      <c r="P90" s="140"/>
      <c r="Q90" s="148"/>
      <c r="R90"/>
      <c r="S90"/>
      <c r="T90" s="116"/>
      <c r="U90" s="148"/>
      <c r="V90" s="116"/>
      <c r="W90" s="108"/>
      <c r="X90" s="148"/>
      <c r="Z90" s="108"/>
      <c r="AA90" s="148"/>
      <c r="AB90" s="116"/>
      <c r="AC90" s="108"/>
      <c r="AD90" s="148"/>
      <c r="AE90" s="116"/>
    </row>
    <row r="91" spans="1:32" x14ac:dyDescent="0.2">
      <c r="A91">
        <f>'All data'!A91</f>
        <v>237</v>
      </c>
      <c r="B91" s="12">
        <v>237</v>
      </c>
      <c r="C91" s="237" t="s">
        <v>40</v>
      </c>
      <c r="D91" s="169"/>
      <c r="E91" s="148"/>
      <c r="F91" s="127"/>
      <c r="G91" s="155"/>
      <c r="H91" s="108"/>
      <c r="I91" s="116"/>
      <c r="J91" s="148" t="s">
        <v>1144</v>
      </c>
      <c r="K91" s="128"/>
      <c r="L91" s="114"/>
      <c r="M91" s="133"/>
      <c r="N91" s="236">
        <v>2</v>
      </c>
      <c r="O91" s="108"/>
      <c r="P91" s="140"/>
      <c r="Q91" s="148"/>
      <c r="R91"/>
      <c r="S91"/>
      <c r="T91" s="116"/>
      <c r="U91" s="148"/>
      <c r="V91" s="116"/>
      <c r="W91" s="108"/>
      <c r="X91" s="148"/>
      <c r="Z91" s="108"/>
      <c r="AA91" s="148"/>
      <c r="AB91" s="116"/>
      <c r="AC91" s="108"/>
      <c r="AD91" s="148"/>
      <c r="AE91" s="116"/>
    </row>
    <row r="92" spans="1:32" x14ac:dyDescent="0.2">
      <c r="A92">
        <f>'All data'!A92</f>
        <v>238</v>
      </c>
      <c r="B92" s="12">
        <v>238</v>
      </c>
      <c r="C92" s="237" t="s">
        <v>40</v>
      </c>
      <c r="D92" s="124"/>
      <c r="E92" s="148"/>
      <c r="F92" s="127"/>
      <c r="G92" s="155"/>
      <c r="H92" s="124"/>
      <c r="I92" s="114"/>
      <c r="J92" s="148" t="s">
        <v>1144</v>
      </c>
      <c r="K92" s="128"/>
      <c r="L92" s="114"/>
      <c r="M92" s="134"/>
      <c r="N92" s="236">
        <v>2</v>
      </c>
      <c r="O92" s="131"/>
      <c r="P92" s="108"/>
      <c r="Q92" s="159"/>
      <c r="R92"/>
      <c r="S92"/>
      <c r="T92" s="108"/>
      <c r="U92" s="159"/>
      <c r="V92" s="108"/>
      <c r="W92" s="108"/>
      <c r="X92" s="159"/>
      <c r="Y92" s="108"/>
      <c r="Z92" s="108"/>
      <c r="AA92" s="159"/>
      <c r="AB92" s="108"/>
      <c r="AC92" s="108"/>
      <c r="AD92" s="159"/>
      <c r="AE92" s="116"/>
      <c r="AF92"/>
    </row>
    <row r="93" spans="1:32" x14ac:dyDescent="0.2">
      <c r="A93">
        <f>'All data'!A93</f>
        <v>241</v>
      </c>
      <c r="B93" s="12">
        <v>241</v>
      </c>
      <c r="C93" s="237" t="s">
        <v>40</v>
      </c>
      <c r="D93" s="170"/>
      <c r="E93" s="148"/>
      <c r="F93" s="127"/>
      <c r="G93" s="155"/>
      <c r="H93" s="124"/>
      <c r="I93" s="114"/>
      <c r="J93" s="148" t="s">
        <v>1144</v>
      </c>
      <c r="K93" s="128"/>
      <c r="L93" s="114"/>
      <c r="M93" s="134"/>
      <c r="N93" s="236">
        <v>1</v>
      </c>
      <c r="O93" s="131"/>
      <c r="P93" s="108"/>
      <c r="Q93" s="159"/>
      <c r="R93" s="108"/>
      <c r="S93" s="108"/>
      <c r="T93" s="108"/>
      <c r="U93" s="159"/>
      <c r="V93" s="108"/>
      <c r="W93" s="108"/>
      <c r="X93" s="159"/>
      <c r="Y93" s="108"/>
      <c r="Z93" s="108"/>
      <c r="AA93" s="159"/>
      <c r="AB93" s="108"/>
      <c r="AC93" s="108"/>
      <c r="AD93" s="159"/>
      <c r="AE93" s="116"/>
      <c r="AF93"/>
    </row>
    <row r="94" spans="1:32" x14ac:dyDescent="0.2">
      <c r="A94">
        <f>'All data'!A94</f>
        <v>242</v>
      </c>
      <c r="B94" s="12">
        <v>242</v>
      </c>
      <c r="C94" s="237" t="s">
        <v>40</v>
      </c>
      <c r="D94" s="160"/>
      <c r="E94" s="148"/>
      <c r="F94" s="127"/>
      <c r="G94" s="155"/>
      <c r="H94" s="124"/>
      <c r="I94" s="114"/>
      <c r="J94" s="148" t="s">
        <v>1144</v>
      </c>
      <c r="K94" s="128"/>
      <c r="L94" s="114"/>
      <c r="M94" s="134"/>
      <c r="N94" s="236">
        <v>1</v>
      </c>
      <c r="O94" s="131"/>
      <c r="P94" s="108"/>
      <c r="Q94" s="159"/>
      <c r="R94" s="108"/>
      <c r="S94" s="108"/>
      <c r="T94" s="108"/>
      <c r="U94" s="159"/>
      <c r="V94" s="108"/>
      <c r="W94" s="108"/>
      <c r="X94" s="159"/>
      <c r="Y94" s="108"/>
      <c r="Z94" s="108"/>
      <c r="AA94" s="159"/>
      <c r="AB94" s="108"/>
      <c r="AC94" s="108"/>
      <c r="AD94" s="159"/>
      <c r="AE94" s="116"/>
      <c r="AF94"/>
    </row>
    <row r="95" spans="1:32" x14ac:dyDescent="0.2">
      <c r="A95" s="266">
        <f>'All data'!A95</f>
        <v>245</v>
      </c>
      <c r="B95" s="12">
        <v>245</v>
      </c>
      <c r="C95" s="12" t="s">
        <v>40</v>
      </c>
      <c r="D95" s="160"/>
      <c r="E95" s="148"/>
      <c r="F95" s="127"/>
      <c r="G95" s="155"/>
      <c r="H95" s="124"/>
      <c r="I95" s="114"/>
      <c r="J95" s="148" t="s">
        <v>1144</v>
      </c>
      <c r="K95" s="128"/>
      <c r="L95" s="114"/>
      <c r="M95" s="134"/>
      <c r="N95" s="112">
        <v>1</v>
      </c>
      <c r="O95" s="131"/>
      <c r="P95" s="108"/>
      <c r="Q95" s="159"/>
      <c r="R95" s="108"/>
      <c r="S95" s="108"/>
      <c r="T95" s="108"/>
      <c r="U95" s="159"/>
      <c r="V95" s="108"/>
      <c r="W95" s="108"/>
      <c r="X95" s="159"/>
      <c r="Y95" s="108"/>
      <c r="Z95" s="108"/>
      <c r="AA95" s="159"/>
      <c r="AB95" s="108"/>
      <c r="AC95" s="108"/>
      <c r="AD95" s="159"/>
      <c r="AE95" s="116"/>
      <c r="AF95"/>
    </row>
    <row r="96" spans="1:32" x14ac:dyDescent="0.2">
      <c r="A96" s="266">
        <f>'All data'!A96</f>
        <v>264</v>
      </c>
      <c r="B96" s="12">
        <v>264</v>
      </c>
      <c r="C96" s="12" t="s">
        <v>39</v>
      </c>
      <c r="D96" s="160"/>
      <c r="E96" s="148"/>
      <c r="F96" s="122"/>
      <c r="G96" s="148"/>
      <c r="H96" s="124"/>
      <c r="I96" s="114"/>
      <c r="J96" s="157" t="s">
        <v>1368</v>
      </c>
      <c r="K96" s="128"/>
      <c r="L96" s="114"/>
      <c r="N96" s="236">
        <v>2</v>
      </c>
      <c r="O96" s="131"/>
      <c r="P96" s="108"/>
      <c r="Q96" s="159"/>
      <c r="R96" s="108"/>
      <c r="S96" s="108"/>
      <c r="T96" s="108"/>
      <c r="U96" s="159"/>
      <c r="V96" s="108"/>
      <c r="W96" s="108"/>
      <c r="X96" s="159"/>
      <c r="Y96" s="108"/>
      <c r="Z96" s="108"/>
      <c r="AA96" s="159"/>
      <c r="AB96" s="108"/>
      <c r="AC96" s="108"/>
      <c r="AD96" s="159"/>
      <c r="AE96" s="116"/>
      <c r="AF96"/>
    </row>
    <row r="97" spans="1:31" x14ac:dyDescent="0.2">
      <c r="A97" s="266">
        <f>'All data'!A97</f>
        <v>265</v>
      </c>
      <c r="B97" s="12">
        <v>265</v>
      </c>
      <c r="C97" s="12" t="s">
        <v>40</v>
      </c>
      <c r="D97" s="160"/>
      <c r="E97" s="148"/>
      <c r="F97" s="122"/>
      <c r="G97" s="148"/>
      <c r="H97" s="124"/>
      <c r="I97" s="116"/>
      <c r="J97" s="157" t="s">
        <v>1368</v>
      </c>
      <c r="K97" s="128"/>
      <c r="L97" s="114"/>
      <c r="N97" s="236">
        <v>1</v>
      </c>
      <c r="O97" s="124"/>
      <c r="P97" s="140"/>
      <c r="Q97" s="148"/>
      <c r="R97" s="116"/>
      <c r="S97" s="116"/>
      <c r="T97" s="116"/>
      <c r="U97" s="148"/>
      <c r="V97" s="116"/>
      <c r="W97" s="108"/>
      <c r="X97" s="148"/>
      <c r="Z97" s="108"/>
      <c r="AA97" s="148"/>
      <c r="AB97" s="116"/>
      <c r="AC97" s="108"/>
      <c r="AD97" s="148"/>
      <c r="AE97" s="116"/>
    </row>
    <row r="98" spans="1:31" x14ac:dyDescent="0.2">
      <c r="A98" s="266">
        <f>'All data'!A98</f>
        <v>279</v>
      </c>
      <c r="B98" s="12">
        <v>279</v>
      </c>
      <c r="C98" s="12" t="s">
        <v>40</v>
      </c>
      <c r="D98" s="160"/>
      <c r="E98" s="148"/>
      <c r="F98" s="122"/>
      <c r="G98" s="148"/>
      <c r="H98" s="108"/>
      <c r="I98" s="116"/>
      <c r="J98" s="157" t="s">
        <v>1368</v>
      </c>
      <c r="K98" s="128"/>
      <c r="L98" s="114"/>
      <c r="N98" s="236">
        <v>2</v>
      </c>
      <c r="O98" s="108"/>
      <c r="P98" s="140"/>
      <c r="Q98" s="148"/>
      <c r="R98" s="116"/>
      <c r="S98" s="116"/>
      <c r="T98" s="116"/>
      <c r="U98" s="148"/>
      <c r="V98" s="116"/>
      <c r="W98" s="108"/>
      <c r="X98" s="148"/>
      <c r="Z98" s="108"/>
      <c r="AA98" s="148"/>
      <c r="AB98" s="116"/>
      <c r="AC98" s="108"/>
      <c r="AD98" s="148"/>
      <c r="AE98" s="116"/>
    </row>
    <row r="99" spans="1:31" x14ac:dyDescent="0.2">
      <c r="A99" s="266" t="str">
        <f>'All data'!A99</f>
        <v>280A</v>
      </c>
      <c r="B99" s="12" t="s">
        <v>1286</v>
      </c>
      <c r="C99" s="12" t="s">
        <v>40</v>
      </c>
      <c r="D99" s="160"/>
      <c r="E99" s="148"/>
      <c r="F99" s="122"/>
      <c r="G99" s="148"/>
      <c r="H99" s="108"/>
      <c r="I99" s="116"/>
      <c r="J99" s="157" t="s">
        <v>1368</v>
      </c>
      <c r="K99" s="128"/>
      <c r="L99" s="114"/>
      <c r="M99" s="133"/>
      <c r="N99" s="108">
        <v>1</v>
      </c>
      <c r="O99" s="108"/>
      <c r="P99" s="140"/>
      <c r="Q99" s="148"/>
      <c r="R99" s="116"/>
      <c r="S99" s="116"/>
      <c r="T99" s="116"/>
      <c r="U99" s="148"/>
      <c r="V99" s="116"/>
      <c r="W99" s="108"/>
      <c r="X99" s="148"/>
      <c r="Z99" s="108"/>
      <c r="AA99" s="148"/>
      <c r="AB99" s="116"/>
      <c r="AC99" s="108"/>
      <c r="AD99" s="148"/>
      <c r="AE99" s="116"/>
    </row>
    <row r="100" spans="1:31" x14ac:dyDescent="0.2">
      <c r="A100" s="266" t="str">
        <f>'All data'!A100</f>
        <v>280B</v>
      </c>
      <c r="B100" s="12" t="s">
        <v>1287</v>
      </c>
      <c r="C100" s="12" t="s">
        <v>40</v>
      </c>
      <c r="D100" s="160"/>
      <c r="E100" s="148"/>
      <c r="F100" s="122"/>
      <c r="G100" s="148"/>
      <c r="H100" s="108"/>
      <c r="I100" s="116"/>
      <c r="J100" s="157" t="s">
        <v>1368</v>
      </c>
      <c r="K100" s="128"/>
      <c r="L100" s="114"/>
      <c r="M100" s="133"/>
      <c r="N100" s="108">
        <v>1</v>
      </c>
      <c r="O100" s="108"/>
      <c r="P100" s="140"/>
      <c r="Q100" s="148"/>
      <c r="R100" s="116"/>
      <c r="S100" s="116"/>
      <c r="T100" s="116"/>
      <c r="U100" s="148"/>
      <c r="V100" s="116"/>
      <c r="W100" s="108"/>
      <c r="X100" s="148"/>
      <c r="Z100" s="108"/>
      <c r="AA100" s="148"/>
      <c r="AB100" s="116"/>
      <c r="AC100" s="108"/>
      <c r="AD100" s="148"/>
      <c r="AE100" s="116"/>
    </row>
    <row r="101" spans="1:31" x14ac:dyDescent="0.2">
      <c r="A101" s="266">
        <f>'All data'!A101</f>
        <v>297</v>
      </c>
      <c r="B101" s="12">
        <v>297</v>
      </c>
      <c r="C101" s="12" t="s">
        <v>39</v>
      </c>
      <c r="D101" s="160"/>
      <c r="E101" s="148"/>
      <c r="F101" s="122"/>
      <c r="G101" s="148"/>
      <c r="H101" s="108"/>
      <c r="I101" s="116"/>
      <c r="J101" s="157" t="s">
        <v>1368</v>
      </c>
      <c r="K101" s="128"/>
      <c r="L101" s="114"/>
      <c r="M101" s="133"/>
      <c r="N101" s="108">
        <v>1</v>
      </c>
      <c r="O101" s="108"/>
      <c r="P101" s="140"/>
      <c r="Q101" s="148"/>
      <c r="R101" s="116"/>
      <c r="S101" s="116"/>
      <c r="T101" s="116"/>
      <c r="U101" s="148"/>
      <c r="V101" s="116"/>
      <c r="W101" s="108"/>
      <c r="X101" s="148"/>
      <c r="Z101" s="108"/>
      <c r="AA101" s="148"/>
      <c r="AB101" s="116"/>
      <c r="AC101" s="108"/>
      <c r="AD101" s="148"/>
      <c r="AE101" s="116"/>
    </row>
    <row r="102" spans="1:31" x14ac:dyDescent="0.2">
      <c r="A102" s="266">
        <f>'All data'!A102</f>
        <v>301</v>
      </c>
      <c r="B102" s="12" t="s">
        <v>1320</v>
      </c>
      <c r="C102" s="12" t="s">
        <v>39</v>
      </c>
      <c r="D102" s="160"/>
      <c r="E102" s="148"/>
      <c r="F102" s="122"/>
      <c r="G102" s="148"/>
      <c r="H102" s="108"/>
      <c r="I102" s="116"/>
      <c r="J102" s="157" t="s">
        <v>1368</v>
      </c>
      <c r="K102" s="128"/>
      <c r="L102" s="114"/>
      <c r="M102" s="133"/>
      <c r="N102" s="108">
        <v>1</v>
      </c>
      <c r="O102" s="108"/>
      <c r="P102" s="140"/>
      <c r="Q102" s="148"/>
      <c r="R102" s="116"/>
      <c r="S102" s="116"/>
      <c r="T102" s="116"/>
      <c r="U102" s="148"/>
      <c r="V102" s="116"/>
      <c r="W102" s="108"/>
      <c r="X102" s="148"/>
      <c r="Z102" s="108"/>
      <c r="AA102" s="148"/>
      <c r="AB102" s="116"/>
      <c r="AC102" s="108"/>
      <c r="AD102" s="148"/>
      <c r="AE102" s="116"/>
    </row>
    <row r="103" spans="1:31" x14ac:dyDescent="0.2">
      <c r="A103" s="266">
        <f>'All data'!A103</f>
        <v>304</v>
      </c>
      <c r="B103" s="12">
        <v>304</v>
      </c>
      <c r="C103" s="12" t="s">
        <v>40</v>
      </c>
      <c r="D103" s="160"/>
      <c r="E103" s="148"/>
      <c r="F103" s="122"/>
      <c r="G103" s="148"/>
      <c r="H103" s="108"/>
      <c r="I103" s="116"/>
      <c r="J103" s="157" t="s">
        <v>1369</v>
      </c>
      <c r="K103" s="128"/>
      <c r="L103" s="114"/>
      <c r="M103" s="133"/>
      <c r="N103" s="108">
        <v>2</v>
      </c>
      <c r="O103" s="108"/>
      <c r="P103" s="140"/>
      <c r="Q103" s="148"/>
      <c r="R103" s="116"/>
      <c r="S103" s="116"/>
      <c r="T103" s="116"/>
      <c r="U103" s="148"/>
      <c r="V103" s="116"/>
      <c r="W103" s="108"/>
      <c r="X103" s="148"/>
      <c r="Z103" s="108"/>
      <c r="AA103" s="148"/>
      <c r="AB103" s="116"/>
      <c r="AC103" s="108"/>
      <c r="AD103" s="148"/>
      <c r="AE103" s="116"/>
    </row>
    <row r="104" spans="1:31" x14ac:dyDescent="0.2">
      <c r="A104" s="266">
        <f>'All data'!A104</f>
        <v>307</v>
      </c>
      <c r="B104" s="12">
        <v>307</v>
      </c>
      <c r="C104" s="12" t="s">
        <v>39</v>
      </c>
      <c r="D104" s="160"/>
      <c r="E104" s="148"/>
      <c r="F104" s="122"/>
      <c r="G104" s="148"/>
      <c r="H104" s="108"/>
      <c r="I104" s="116"/>
      <c r="J104" s="157" t="s">
        <v>1369</v>
      </c>
      <c r="K104" s="128"/>
      <c r="L104" s="114"/>
      <c r="M104" s="133"/>
      <c r="N104" s="108">
        <v>1</v>
      </c>
      <c r="O104" s="108"/>
      <c r="P104" s="140"/>
      <c r="Q104" s="148"/>
      <c r="R104" s="116"/>
      <c r="S104" s="116"/>
      <c r="T104" s="116"/>
      <c r="U104" s="148"/>
      <c r="V104" s="116"/>
      <c r="W104" s="108"/>
      <c r="X104" s="148"/>
      <c r="Z104" s="108"/>
      <c r="AA104" s="148"/>
      <c r="AB104" s="116"/>
      <c r="AC104" s="108"/>
      <c r="AD104" s="148"/>
      <c r="AE104" s="116"/>
    </row>
    <row r="105" spans="1:31" x14ac:dyDescent="0.2">
      <c r="A105" s="266">
        <f>'All data'!A105</f>
        <v>315</v>
      </c>
      <c r="B105" s="12">
        <v>315</v>
      </c>
      <c r="C105" s="12" t="s">
        <v>39</v>
      </c>
      <c r="D105" s="160"/>
      <c r="E105" s="148"/>
      <c r="F105" s="122"/>
      <c r="G105" s="148"/>
      <c r="H105" s="108"/>
      <c r="I105" s="116"/>
      <c r="J105" s="157" t="s">
        <v>1369</v>
      </c>
      <c r="K105" s="128"/>
      <c r="L105" s="114"/>
      <c r="M105" s="133"/>
      <c r="N105" s="108">
        <v>2</v>
      </c>
      <c r="O105" s="108"/>
      <c r="P105" s="140"/>
      <c r="Q105" s="148"/>
      <c r="R105" s="116"/>
      <c r="S105" s="116"/>
      <c r="T105" s="116"/>
      <c r="U105" s="148"/>
      <c r="V105" s="116"/>
      <c r="W105" s="108"/>
      <c r="X105" s="148"/>
      <c r="Z105" s="108"/>
      <c r="AA105" s="148"/>
      <c r="AB105" s="116"/>
      <c r="AC105" s="108"/>
      <c r="AD105" s="148"/>
      <c r="AE105" s="116"/>
    </row>
    <row r="106" spans="1:31" x14ac:dyDescent="0.2">
      <c r="A106" s="266">
        <f>'All data'!A106</f>
        <v>318</v>
      </c>
      <c r="B106" s="12">
        <v>318</v>
      </c>
      <c r="C106" s="12" t="s">
        <v>40</v>
      </c>
      <c r="D106" s="160"/>
      <c r="E106" s="148"/>
      <c r="F106" s="122"/>
      <c r="G106" s="148"/>
      <c r="H106" s="108"/>
      <c r="I106" s="116"/>
      <c r="J106" s="157" t="s">
        <v>1369</v>
      </c>
      <c r="K106" s="128"/>
      <c r="L106" s="114"/>
      <c r="M106" s="133"/>
      <c r="N106" s="108">
        <v>1</v>
      </c>
      <c r="O106" s="108"/>
      <c r="P106" s="140"/>
      <c r="Q106" s="148"/>
      <c r="R106" s="116"/>
      <c r="S106" s="116"/>
      <c r="T106" s="116"/>
      <c r="U106" s="148"/>
      <c r="V106" s="116"/>
      <c r="W106" s="108"/>
      <c r="X106" s="148"/>
      <c r="Z106" s="108"/>
      <c r="AA106" s="148"/>
      <c r="AB106" s="116"/>
      <c r="AC106" s="108"/>
      <c r="AD106" s="148"/>
      <c r="AE106" s="116"/>
    </row>
    <row r="107" spans="1:31" x14ac:dyDescent="0.2">
      <c r="A107" s="266">
        <f>'All data'!A107</f>
        <v>328</v>
      </c>
      <c r="B107" s="12">
        <v>328</v>
      </c>
      <c r="C107" s="12" t="s">
        <v>40</v>
      </c>
      <c r="D107" s="160"/>
      <c r="E107" s="148"/>
      <c r="F107" s="122"/>
      <c r="G107" s="148"/>
      <c r="H107" s="108"/>
      <c r="I107" s="116"/>
      <c r="J107" s="157" t="s">
        <v>1369</v>
      </c>
      <c r="K107" s="128"/>
      <c r="L107" s="114"/>
      <c r="M107" s="133"/>
      <c r="N107" s="108">
        <v>1</v>
      </c>
      <c r="O107" s="108"/>
      <c r="P107" s="140"/>
      <c r="Q107" s="148"/>
      <c r="R107" s="116"/>
      <c r="S107" s="116"/>
      <c r="T107" s="116"/>
      <c r="U107" s="148"/>
      <c r="V107" s="116"/>
      <c r="W107" s="108"/>
      <c r="X107" s="148"/>
      <c r="Z107" s="108"/>
      <c r="AA107" s="148"/>
      <c r="AB107" s="116"/>
      <c r="AC107" s="108"/>
      <c r="AD107" s="148"/>
      <c r="AE107" s="116"/>
    </row>
    <row r="108" spans="1:31" x14ac:dyDescent="0.2">
      <c r="A108" s="266">
        <f>'All data'!A108</f>
        <v>333</v>
      </c>
      <c r="B108" s="12">
        <v>333</v>
      </c>
      <c r="C108" s="12" t="s">
        <v>39</v>
      </c>
      <c r="D108" s="160"/>
      <c r="E108" s="148"/>
      <c r="F108" s="122"/>
      <c r="G108" s="148"/>
      <c r="H108" s="108"/>
      <c r="I108" s="116"/>
      <c r="J108" s="157" t="s">
        <v>1369</v>
      </c>
      <c r="K108" s="128"/>
      <c r="L108" s="114"/>
      <c r="M108" s="133"/>
      <c r="N108" s="108">
        <v>1</v>
      </c>
      <c r="O108" s="108"/>
      <c r="P108" s="140"/>
      <c r="Q108" s="148"/>
      <c r="R108" s="116"/>
      <c r="S108" s="116"/>
      <c r="T108" s="116"/>
      <c r="U108" s="148"/>
      <c r="V108" s="116"/>
      <c r="W108" s="108"/>
      <c r="X108" s="148"/>
      <c r="Z108" s="108"/>
      <c r="AA108" s="148"/>
      <c r="AB108" s="116"/>
      <c r="AC108" s="108"/>
      <c r="AD108" s="148"/>
      <c r="AE108" s="116"/>
    </row>
    <row r="109" spans="1:31" x14ac:dyDescent="0.2">
      <c r="B109"/>
      <c r="C109"/>
      <c r="D109" s="160"/>
      <c r="E109" s="148"/>
      <c r="F109" s="122"/>
      <c r="G109" s="148"/>
      <c r="H109" s="108"/>
      <c r="I109" s="116"/>
      <c r="J109" s="157"/>
      <c r="K109" s="128"/>
      <c r="L109" s="114"/>
      <c r="M109" s="133"/>
      <c r="N109" s="108"/>
      <c r="O109" s="108"/>
      <c r="P109" s="140"/>
      <c r="Q109" s="148"/>
      <c r="R109" s="116"/>
      <c r="S109" s="116"/>
      <c r="T109" s="116"/>
      <c r="U109" s="148"/>
      <c r="V109" s="116"/>
      <c r="W109" s="108"/>
      <c r="X109" s="148"/>
      <c r="Z109" s="108"/>
      <c r="AA109" s="148"/>
      <c r="AB109" s="116"/>
      <c r="AC109" s="108"/>
      <c r="AD109" s="148"/>
      <c r="AE109" s="116"/>
    </row>
    <row r="110" spans="1:31" x14ac:dyDescent="0.2">
      <c r="A110">
        <f>COUNTA(A4:A108)</f>
        <v>105</v>
      </c>
      <c r="B110"/>
      <c r="C110"/>
      <c r="D110" s="160"/>
      <c r="E110" s="148"/>
      <c r="F110" s="122"/>
      <c r="G110" s="148"/>
      <c r="H110" s="108"/>
      <c r="I110" s="116"/>
      <c r="J110" s="157"/>
      <c r="K110" s="128"/>
      <c r="L110" s="114"/>
      <c r="M110" s="133" t="s">
        <v>226</v>
      </c>
      <c r="N110" s="108">
        <f>COUNTIF(N4:N108,"1")</f>
        <v>68</v>
      </c>
      <c r="O110" s="108"/>
      <c r="P110" s="140"/>
      <c r="Q110" s="148"/>
      <c r="R110" s="116"/>
      <c r="S110" s="116"/>
      <c r="T110" s="116"/>
      <c r="U110" s="148"/>
      <c r="V110" s="116"/>
      <c r="W110" s="108"/>
      <c r="X110" s="148"/>
      <c r="Z110" s="108"/>
      <c r="AA110" s="148"/>
      <c r="AB110" s="116"/>
      <c r="AC110" s="108"/>
      <c r="AD110" s="148"/>
      <c r="AE110" s="116"/>
    </row>
    <row r="111" spans="1:31" x14ac:dyDescent="0.2">
      <c r="B111"/>
      <c r="C111"/>
      <c r="D111" s="160"/>
      <c r="E111" s="148"/>
      <c r="F111" s="122"/>
      <c r="G111" s="148"/>
      <c r="H111" s="108"/>
      <c r="I111" s="116"/>
      <c r="J111" s="157"/>
      <c r="K111" s="128"/>
      <c r="L111" s="114"/>
      <c r="M111" s="133" t="s">
        <v>1517</v>
      </c>
      <c r="N111" s="108">
        <f>COUNTIF(N4:N108,"2")</f>
        <v>31</v>
      </c>
      <c r="O111" s="108"/>
      <c r="P111" s="140"/>
      <c r="Q111" s="148"/>
      <c r="R111" s="116"/>
      <c r="S111" s="116"/>
      <c r="T111" s="116"/>
      <c r="U111" s="148"/>
      <c r="V111" s="116"/>
      <c r="W111" s="108"/>
      <c r="X111" s="148"/>
      <c r="Z111" s="108"/>
      <c r="AA111" s="148"/>
      <c r="AB111" s="116"/>
      <c r="AC111" s="108"/>
      <c r="AD111" s="148"/>
      <c r="AE111" s="116"/>
    </row>
    <row r="112" spans="1:31" x14ac:dyDescent="0.2">
      <c r="B112"/>
      <c r="C112"/>
      <c r="D112" s="160"/>
      <c r="E112" s="148"/>
      <c r="F112" s="122"/>
      <c r="G112" s="148"/>
      <c r="H112" s="108"/>
      <c r="I112" s="116"/>
      <c r="J112" s="157"/>
      <c r="K112" s="128"/>
      <c r="L112" s="114"/>
      <c r="M112" s="133" t="s">
        <v>1518</v>
      </c>
      <c r="N112" s="108">
        <f>COUNTIF(N6:N110,"3")</f>
        <v>3</v>
      </c>
      <c r="O112" s="108"/>
      <c r="P112" s="140"/>
      <c r="Q112" s="148"/>
      <c r="R112" s="116"/>
      <c r="S112" s="116"/>
      <c r="T112" s="116"/>
      <c r="U112" s="148"/>
      <c r="V112" s="116"/>
      <c r="W112" s="108"/>
      <c r="X112" s="148"/>
      <c r="Z112" s="108"/>
      <c r="AA112" s="148"/>
      <c r="AB112" s="116"/>
      <c r="AC112" s="108"/>
      <c r="AD112" s="148"/>
      <c r="AE112" s="116"/>
    </row>
    <row r="113" spans="2:32" x14ac:dyDescent="0.2">
      <c r="B113"/>
      <c r="C113"/>
      <c r="D113" s="160"/>
      <c r="E113" s="148"/>
      <c r="F113" s="122"/>
      <c r="G113" s="148"/>
      <c r="H113" s="108"/>
      <c r="I113" s="116"/>
      <c r="J113" s="157"/>
      <c r="K113" s="128"/>
      <c r="L113" s="114"/>
      <c r="M113" s="133" t="s">
        <v>227</v>
      </c>
      <c r="N113" s="108">
        <f>SUM(N110:N112)</f>
        <v>102</v>
      </c>
      <c r="O113" s="108"/>
      <c r="P113" s="140"/>
      <c r="Q113" s="148"/>
      <c r="R113" s="116"/>
      <c r="S113" s="116"/>
      <c r="T113" s="116"/>
      <c r="U113" s="148"/>
      <c r="V113" s="116"/>
      <c r="W113" s="108"/>
      <c r="X113" s="148"/>
      <c r="Z113" s="108"/>
      <c r="AA113" s="148"/>
      <c r="AB113" s="116"/>
      <c r="AC113" s="108"/>
      <c r="AD113" s="148"/>
      <c r="AE113" s="116"/>
      <c r="AF113"/>
    </row>
    <row r="114" spans="2:32" x14ac:dyDescent="0.2">
      <c r="B114"/>
      <c r="C114"/>
      <c r="D114" s="160"/>
      <c r="E114" s="148"/>
      <c r="F114" s="122"/>
      <c r="G114" s="148"/>
      <c r="H114" s="108"/>
      <c r="I114" s="116"/>
      <c r="J114" s="157"/>
      <c r="K114" s="128"/>
      <c r="L114" s="114"/>
      <c r="M114" s="133"/>
      <c r="N114" s="108"/>
      <c r="O114" s="108"/>
      <c r="P114" s="140"/>
      <c r="Q114" s="148"/>
      <c r="R114" s="116"/>
      <c r="S114" s="116"/>
      <c r="T114" s="116"/>
      <c r="U114" s="148"/>
      <c r="V114" s="116"/>
      <c r="W114" s="108"/>
      <c r="X114" s="148"/>
      <c r="Z114" s="108"/>
      <c r="AA114" s="148"/>
      <c r="AB114" s="116"/>
      <c r="AC114" s="108"/>
      <c r="AD114" s="148"/>
      <c r="AE114" s="116"/>
      <c r="AF114"/>
    </row>
    <row r="115" spans="2:32" x14ac:dyDescent="0.2">
      <c r="B115"/>
      <c r="C115"/>
      <c r="D115" s="160"/>
      <c r="E115" s="148"/>
      <c r="F115" s="122"/>
      <c r="G115" s="148"/>
      <c r="H115" s="19"/>
      <c r="I115" s="270"/>
      <c r="J115" s="70"/>
      <c r="K115" s="270"/>
      <c r="L115" s="114"/>
      <c r="M115" s="133"/>
      <c r="N115" s="108"/>
      <c r="O115" s="108"/>
      <c r="P115" s="140"/>
      <c r="Q115" s="148"/>
      <c r="R115" s="116"/>
      <c r="S115" s="116"/>
      <c r="T115" s="116"/>
      <c r="U115" s="148"/>
      <c r="V115" s="116"/>
      <c r="W115" s="108"/>
      <c r="X115" s="148"/>
      <c r="Z115" s="108"/>
      <c r="AA115" s="148"/>
      <c r="AB115" s="116"/>
      <c r="AC115" s="108"/>
      <c r="AD115" s="148"/>
      <c r="AE115" s="116"/>
      <c r="AF115"/>
    </row>
    <row r="116" spans="2:32" x14ac:dyDescent="0.2">
      <c r="B116"/>
      <c r="C116"/>
      <c r="D116" s="160"/>
      <c r="E116" s="148"/>
      <c r="F116" s="122"/>
      <c r="G116" s="148"/>
      <c r="H116" s="19"/>
      <c r="I116" s="19"/>
      <c r="J116" s="70"/>
      <c r="K116" s="270"/>
      <c r="L116" s="114"/>
      <c r="M116" s="133"/>
      <c r="N116" s="108"/>
      <c r="O116" s="108"/>
      <c r="P116" s="140"/>
      <c r="Q116" s="148"/>
      <c r="R116" s="116"/>
      <c r="S116" s="116"/>
      <c r="T116" s="116"/>
      <c r="U116" s="148"/>
      <c r="V116" s="116"/>
      <c r="W116" s="108"/>
      <c r="X116" s="148"/>
      <c r="Z116" s="108"/>
      <c r="AA116" s="148"/>
      <c r="AB116" s="116"/>
      <c r="AC116" s="108"/>
      <c r="AD116" s="148"/>
      <c r="AE116" s="116"/>
      <c r="AF116"/>
    </row>
    <row r="117" spans="2:32" x14ac:dyDescent="0.2">
      <c r="B117"/>
      <c r="C117"/>
      <c r="D117" s="160"/>
      <c r="E117" s="148"/>
      <c r="F117" s="122"/>
      <c r="G117" s="148"/>
      <c r="H117" s="19"/>
      <c r="I117" s="19"/>
      <c r="J117" s="19"/>
      <c r="K117" s="270"/>
      <c r="L117" s="114"/>
      <c r="M117" s="133"/>
      <c r="N117" s="108"/>
      <c r="O117" s="108"/>
      <c r="P117" s="140"/>
      <c r="Q117" s="148"/>
      <c r="R117" s="116"/>
      <c r="S117" s="116"/>
      <c r="T117" s="116"/>
      <c r="U117" s="148"/>
      <c r="V117" s="116"/>
      <c r="W117" s="108"/>
      <c r="X117" s="148"/>
      <c r="Z117" s="108"/>
      <c r="AA117" s="148"/>
      <c r="AB117" s="116"/>
      <c r="AC117" s="108"/>
      <c r="AD117" s="148"/>
      <c r="AE117" s="116"/>
      <c r="AF117"/>
    </row>
    <row r="118" spans="2:32" x14ac:dyDescent="0.2">
      <c r="B118"/>
      <c r="C118"/>
      <c r="D118" s="160"/>
      <c r="E118" s="148"/>
      <c r="F118" s="122"/>
      <c r="G118" s="148"/>
      <c r="H118" s="19"/>
      <c r="I118" s="270"/>
      <c r="J118" s="70"/>
      <c r="K118" s="270"/>
      <c r="L118" s="114"/>
      <c r="M118" s="133"/>
      <c r="N118" s="108"/>
      <c r="O118" s="108"/>
      <c r="P118" s="140"/>
      <c r="Q118" s="148"/>
      <c r="R118" s="116"/>
      <c r="S118" s="116"/>
      <c r="T118" s="116"/>
      <c r="U118" s="148"/>
      <c r="V118" s="116"/>
      <c r="W118" s="108"/>
      <c r="X118" s="148"/>
      <c r="Z118" s="108"/>
      <c r="AA118" s="148"/>
      <c r="AB118" s="116"/>
      <c r="AC118" s="108"/>
      <c r="AD118" s="148"/>
      <c r="AE118" s="116"/>
      <c r="AF118"/>
    </row>
    <row r="119" spans="2:32" x14ac:dyDescent="0.2">
      <c r="B119"/>
      <c r="C119"/>
      <c r="D119" s="160"/>
      <c r="E119" s="148"/>
      <c r="F119" s="122"/>
      <c r="G119" s="148"/>
      <c r="H119" s="270"/>
      <c r="I119" s="19"/>
      <c r="J119" s="70"/>
      <c r="K119" s="270"/>
      <c r="L119" s="114"/>
      <c r="M119" s="133"/>
      <c r="N119" s="108"/>
      <c r="O119" s="108"/>
      <c r="P119" s="140"/>
      <c r="Q119" s="148"/>
      <c r="R119" s="116"/>
      <c r="S119" s="116"/>
      <c r="T119" s="116"/>
      <c r="U119" s="148"/>
      <c r="V119" s="116"/>
      <c r="W119" s="108"/>
      <c r="X119" s="148"/>
      <c r="Z119" s="108"/>
      <c r="AA119" s="148"/>
      <c r="AB119" s="116"/>
      <c r="AC119" s="108"/>
      <c r="AD119" s="148"/>
      <c r="AE119" s="116"/>
      <c r="AF119"/>
    </row>
    <row r="120" spans="2:32" x14ac:dyDescent="0.2">
      <c r="B120"/>
      <c r="C120"/>
      <c r="D120" s="160"/>
      <c r="E120" s="148"/>
      <c r="F120" s="122"/>
      <c r="G120" s="148"/>
      <c r="H120" s="270"/>
      <c r="I120" s="270"/>
      <c r="J120" s="19"/>
      <c r="K120" s="270"/>
      <c r="L120" s="114"/>
      <c r="M120" s="133"/>
      <c r="N120" s="108"/>
      <c r="O120" s="108"/>
      <c r="P120" s="140"/>
      <c r="Q120" s="148"/>
      <c r="R120" s="116"/>
      <c r="S120" s="116"/>
      <c r="T120" s="116"/>
      <c r="U120" s="148"/>
      <c r="V120" s="116"/>
      <c r="W120" s="108"/>
      <c r="X120" s="148"/>
      <c r="Z120" s="108"/>
      <c r="AA120" s="148"/>
      <c r="AB120" s="116"/>
      <c r="AC120" s="108"/>
      <c r="AD120" s="148"/>
      <c r="AE120" s="116"/>
      <c r="AF120"/>
    </row>
    <row r="121" spans="2:32" x14ac:dyDescent="0.2">
      <c r="B121"/>
      <c r="C121"/>
      <c r="D121" s="160"/>
      <c r="E121" s="148"/>
      <c r="F121" s="122"/>
      <c r="G121" s="148"/>
      <c r="H121" s="270"/>
      <c r="I121" s="270"/>
      <c r="J121" s="19"/>
      <c r="K121" s="270"/>
      <c r="L121" s="114"/>
      <c r="M121" s="133"/>
      <c r="N121" s="108"/>
      <c r="O121" s="108"/>
      <c r="P121" s="140"/>
      <c r="Q121" s="148"/>
      <c r="R121" s="116"/>
      <c r="S121" s="116"/>
      <c r="T121" s="116"/>
      <c r="U121" s="148"/>
      <c r="V121" s="116"/>
      <c r="W121" s="108"/>
      <c r="X121" s="148"/>
      <c r="Z121" s="108"/>
      <c r="AA121" s="148"/>
      <c r="AB121" s="116"/>
      <c r="AC121" s="108"/>
      <c r="AD121" s="148"/>
      <c r="AE121" s="116"/>
      <c r="AF121"/>
    </row>
    <row r="122" spans="2:32" x14ac:dyDescent="0.2">
      <c r="B122"/>
      <c r="C122"/>
      <c r="D122" s="160"/>
      <c r="E122" s="148"/>
      <c r="F122" s="122"/>
      <c r="G122" s="148"/>
      <c r="H122" s="270"/>
      <c r="I122" s="19"/>
      <c r="J122" s="70"/>
      <c r="K122" s="270"/>
      <c r="L122" s="114"/>
      <c r="M122" s="133"/>
      <c r="N122" s="108"/>
      <c r="O122" s="108"/>
      <c r="P122" s="140"/>
      <c r="Q122" s="148"/>
      <c r="R122" s="116"/>
      <c r="S122" s="116"/>
      <c r="T122" s="116"/>
      <c r="U122" s="148"/>
      <c r="V122" s="116"/>
      <c r="W122" s="108"/>
      <c r="X122" s="148"/>
      <c r="Z122" s="108"/>
      <c r="AA122" s="148"/>
      <c r="AB122" s="116"/>
      <c r="AC122" s="108"/>
      <c r="AD122" s="148"/>
      <c r="AE122" s="116"/>
      <c r="AF122"/>
    </row>
    <row r="123" spans="2:32" x14ac:dyDescent="0.2">
      <c r="B123"/>
      <c r="C123"/>
      <c r="D123" s="160"/>
      <c r="E123" s="148"/>
      <c r="F123" s="122"/>
      <c r="G123" s="148"/>
      <c r="H123" s="270"/>
      <c r="I123" s="19"/>
      <c r="J123" s="70"/>
      <c r="K123" s="270"/>
      <c r="L123" s="114"/>
      <c r="M123" s="133"/>
      <c r="N123" s="108"/>
      <c r="O123" s="108"/>
      <c r="P123" s="140"/>
      <c r="Q123" s="148"/>
      <c r="R123" s="116"/>
      <c r="S123" s="116"/>
      <c r="T123" s="116"/>
      <c r="U123" s="148"/>
      <c r="V123" s="116"/>
      <c r="W123" s="108"/>
      <c r="X123" s="148"/>
      <c r="Z123" s="108"/>
      <c r="AA123" s="148"/>
      <c r="AB123" s="116"/>
      <c r="AC123" s="108"/>
      <c r="AD123" s="148"/>
      <c r="AE123" s="116"/>
      <c r="AF123"/>
    </row>
    <row r="124" spans="2:32" x14ac:dyDescent="0.2">
      <c r="B124"/>
      <c r="C124"/>
      <c r="D124" s="160"/>
      <c r="E124" s="148"/>
      <c r="F124" s="122"/>
      <c r="G124" s="148"/>
      <c r="H124" s="19"/>
      <c r="I124" s="19"/>
      <c r="J124" s="70"/>
      <c r="K124" s="270"/>
      <c r="L124" s="114"/>
      <c r="M124" s="133"/>
      <c r="N124" s="108"/>
      <c r="O124" s="108"/>
      <c r="P124" s="140"/>
      <c r="Q124" s="148"/>
      <c r="R124" s="116"/>
      <c r="S124" s="116"/>
      <c r="T124" s="116"/>
      <c r="U124" s="148"/>
      <c r="V124" s="116"/>
      <c r="W124" s="108"/>
      <c r="X124" s="148"/>
      <c r="Z124" s="108"/>
      <c r="AA124" s="148"/>
      <c r="AB124" s="116"/>
      <c r="AC124" s="108"/>
      <c r="AD124" s="148"/>
      <c r="AE124" s="116"/>
      <c r="AF124"/>
    </row>
    <row r="125" spans="2:32" x14ac:dyDescent="0.2">
      <c r="B125"/>
      <c r="C125"/>
      <c r="D125" s="160"/>
      <c r="E125" s="148"/>
      <c r="F125" s="122"/>
      <c r="G125" s="148"/>
      <c r="H125" s="19"/>
      <c r="I125" s="19"/>
      <c r="J125" s="70"/>
      <c r="K125" s="270"/>
      <c r="L125" s="114"/>
      <c r="M125" s="133"/>
      <c r="N125" s="108"/>
      <c r="O125" s="108"/>
      <c r="P125" s="140"/>
      <c r="Q125" s="148"/>
      <c r="R125" s="116"/>
      <c r="S125" s="116"/>
      <c r="T125" s="116"/>
      <c r="U125" s="148"/>
      <c r="V125" s="116"/>
      <c r="W125" s="108"/>
      <c r="X125" s="148"/>
      <c r="Z125" s="108"/>
      <c r="AA125" s="148"/>
      <c r="AB125" s="116"/>
      <c r="AC125" s="108"/>
      <c r="AD125" s="148"/>
      <c r="AE125" s="116"/>
      <c r="AF125"/>
    </row>
    <row r="126" spans="2:32" x14ac:dyDescent="0.2">
      <c r="B126"/>
      <c r="C126"/>
      <c r="D126" s="160"/>
      <c r="E126" s="148"/>
      <c r="F126" s="122"/>
      <c r="G126" s="148"/>
      <c r="H126" s="19"/>
      <c r="I126" s="19"/>
      <c r="J126" s="70"/>
      <c r="K126" s="270"/>
      <c r="L126" s="114"/>
      <c r="M126" s="133"/>
      <c r="N126" s="108"/>
      <c r="O126" s="108"/>
      <c r="P126" s="140"/>
      <c r="Q126" s="148"/>
      <c r="R126" s="116"/>
      <c r="S126" s="116"/>
      <c r="T126" s="116"/>
      <c r="U126" s="148"/>
      <c r="V126" s="116"/>
      <c r="W126" s="108"/>
      <c r="X126" s="148"/>
      <c r="Z126" s="108"/>
      <c r="AA126" s="148"/>
      <c r="AB126" s="116"/>
      <c r="AC126" s="108"/>
      <c r="AD126" s="148"/>
      <c r="AE126" s="116"/>
      <c r="AF126"/>
    </row>
    <row r="127" spans="2:32" x14ac:dyDescent="0.2">
      <c r="B127"/>
      <c r="C127"/>
      <c r="D127" s="160"/>
      <c r="E127" s="148"/>
      <c r="F127" s="122"/>
      <c r="G127" s="148"/>
      <c r="H127" s="19"/>
      <c r="I127" s="19"/>
      <c r="J127" s="70"/>
      <c r="K127" s="270"/>
      <c r="L127" s="114"/>
      <c r="M127" s="133"/>
      <c r="N127" s="108"/>
      <c r="O127" s="108"/>
      <c r="P127" s="140"/>
      <c r="Q127" s="148"/>
      <c r="R127" s="116"/>
      <c r="S127" s="116"/>
      <c r="T127" s="116"/>
      <c r="U127" s="148"/>
      <c r="V127" s="116"/>
      <c r="W127" s="108"/>
      <c r="X127" s="148"/>
      <c r="Z127" s="108"/>
      <c r="AA127" s="148"/>
      <c r="AB127" s="116"/>
      <c r="AC127" s="108"/>
      <c r="AD127" s="148"/>
      <c r="AE127" s="116"/>
      <c r="AF127"/>
    </row>
    <row r="128" spans="2:32" x14ac:dyDescent="0.2">
      <c r="B128"/>
      <c r="C128"/>
      <c r="D128" s="160"/>
      <c r="E128" s="148"/>
      <c r="F128" s="122"/>
      <c r="G128" s="148"/>
      <c r="H128" s="19"/>
      <c r="I128" s="270"/>
      <c r="J128" s="70"/>
      <c r="K128" s="270"/>
      <c r="L128" s="114"/>
      <c r="M128" s="133"/>
      <c r="N128" s="108"/>
      <c r="O128" s="108"/>
      <c r="P128" s="140"/>
      <c r="Q128" s="148"/>
      <c r="R128" s="116"/>
      <c r="S128" s="116"/>
      <c r="T128" s="116"/>
      <c r="U128" s="148"/>
      <c r="V128" s="116"/>
      <c r="W128" s="108"/>
      <c r="X128" s="148"/>
      <c r="Z128" s="108"/>
      <c r="AA128" s="148"/>
      <c r="AB128" s="116"/>
      <c r="AC128" s="108"/>
      <c r="AD128" s="148"/>
      <c r="AE128" s="116"/>
      <c r="AF128"/>
    </row>
    <row r="129" spans="2:32" x14ac:dyDescent="0.2">
      <c r="B129"/>
      <c r="C129"/>
      <c r="D129" s="160"/>
      <c r="E129" s="148"/>
      <c r="F129" s="122"/>
      <c r="G129" s="148"/>
      <c r="H129" s="108"/>
      <c r="I129" s="116"/>
      <c r="J129" s="157"/>
      <c r="K129" s="128"/>
      <c r="L129" s="114"/>
      <c r="M129" s="133"/>
      <c r="N129" s="108"/>
      <c r="O129" s="108"/>
      <c r="P129" s="140"/>
      <c r="Q129" s="148"/>
      <c r="R129" s="116"/>
      <c r="S129" s="116"/>
      <c r="T129" s="116"/>
      <c r="U129" s="148"/>
      <c r="V129" s="116"/>
      <c r="W129" s="108"/>
      <c r="X129" s="148"/>
      <c r="Z129" s="108"/>
      <c r="AA129" s="148"/>
      <c r="AB129" s="116"/>
      <c r="AC129" s="108"/>
      <c r="AD129" s="148"/>
      <c r="AE129" s="116"/>
      <c r="AF129"/>
    </row>
    <row r="130" spans="2:32" x14ac:dyDescent="0.2">
      <c r="B130"/>
      <c r="C130"/>
      <c r="D130" s="160"/>
      <c r="E130" s="148"/>
      <c r="F130" s="122"/>
      <c r="G130" s="148"/>
      <c r="H130" s="108"/>
      <c r="I130" s="116"/>
      <c r="J130" s="157"/>
      <c r="K130" s="128"/>
      <c r="L130" s="114"/>
      <c r="M130" s="133"/>
      <c r="N130" s="108"/>
      <c r="O130" s="108"/>
      <c r="P130" s="140"/>
      <c r="Q130" s="148"/>
      <c r="R130" s="116"/>
      <c r="S130" s="116"/>
      <c r="T130" s="116"/>
      <c r="U130" s="148"/>
      <c r="V130" s="116"/>
      <c r="W130" s="108"/>
      <c r="X130" s="148"/>
      <c r="Z130" s="108"/>
      <c r="AA130" s="148"/>
      <c r="AB130" s="116"/>
      <c r="AC130" s="108"/>
      <c r="AD130" s="148"/>
      <c r="AE130" s="116"/>
      <c r="AF130"/>
    </row>
    <row r="131" spans="2:32" x14ac:dyDescent="0.2">
      <c r="B131"/>
      <c r="C131"/>
      <c r="D131" s="160"/>
      <c r="E131" s="148"/>
      <c r="F131" s="122"/>
      <c r="G131" s="148"/>
      <c r="H131" s="108"/>
      <c r="I131" s="116"/>
      <c r="J131" s="157"/>
      <c r="K131" s="128"/>
      <c r="L131" s="114"/>
      <c r="M131" s="133"/>
      <c r="N131" s="108"/>
      <c r="O131" s="108"/>
      <c r="P131" s="140"/>
      <c r="Q131" s="148"/>
      <c r="R131" s="116"/>
      <c r="S131" s="116"/>
      <c r="T131" s="116"/>
      <c r="U131" s="148"/>
      <c r="V131" s="116"/>
      <c r="W131" s="108"/>
      <c r="X131" s="148"/>
      <c r="Z131" s="108"/>
      <c r="AA131" s="148"/>
      <c r="AB131" s="116"/>
      <c r="AC131" s="108"/>
      <c r="AD131" s="148"/>
      <c r="AE131" s="116"/>
      <c r="AF131"/>
    </row>
    <row r="132" spans="2:32" x14ac:dyDescent="0.2">
      <c r="B132"/>
      <c r="C132"/>
      <c r="D132" s="160"/>
      <c r="E132" s="148"/>
      <c r="F132" s="122"/>
      <c r="G132" s="148"/>
      <c r="H132" s="108"/>
      <c r="I132" s="116"/>
      <c r="J132" s="157"/>
      <c r="K132" s="128"/>
      <c r="L132" s="114"/>
      <c r="M132" s="133"/>
      <c r="N132" s="108"/>
      <c r="O132" s="108"/>
      <c r="P132" s="140"/>
      <c r="Q132" s="148"/>
      <c r="R132" s="116"/>
      <c r="S132" s="116"/>
      <c r="T132" s="116"/>
      <c r="U132" s="148"/>
      <c r="V132" s="116"/>
      <c r="W132" s="108"/>
      <c r="X132" s="148"/>
      <c r="Z132" s="108"/>
      <c r="AA132" s="148"/>
      <c r="AB132" s="116"/>
      <c r="AC132" s="108"/>
      <c r="AD132" s="148"/>
      <c r="AE132" s="116"/>
      <c r="AF132"/>
    </row>
    <row r="133" spans="2:32" x14ac:dyDescent="0.2">
      <c r="B133"/>
      <c r="C133"/>
      <c r="D133" s="160"/>
      <c r="E133" s="148"/>
      <c r="F133" s="122"/>
      <c r="G133" s="148"/>
      <c r="H133" s="108"/>
      <c r="I133" s="116"/>
      <c r="J133" s="157"/>
      <c r="K133" s="128"/>
      <c r="L133" s="114"/>
      <c r="M133" s="133"/>
      <c r="N133" s="108"/>
      <c r="O133" s="108"/>
      <c r="P133" s="140"/>
      <c r="Q133" s="148"/>
      <c r="R133" s="116"/>
      <c r="S133" s="116"/>
      <c r="T133" s="116"/>
      <c r="U133" s="148"/>
      <c r="V133" s="116"/>
      <c r="W133" s="108"/>
      <c r="X133" s="148"/>
      <c r="Z133" s="108"/>
      <c r="AA133" s="148"/>
      <c r="AB133" s="116"/>
      <c r="AC133" s="108"/>
      <c r="AD133" s="148"/>
      <c r="AE133" s="116"/>
      <c r="AF133"/>
    </row>
    <row r="134" spans="2:32" x14ac:dyDescent="0.2">
      <c r="B134"/>
      <c r="C134"/>
      <c r="D134" s="160"/>
      <c r="E134" s="148"/>
      <c r="F134" s="122"/>
      <c r="G134" s="148"/>
      <c r="H134" s="108"/>
      <c r="I134" s="116"/>
      <c r="J134" s="157"/>
      <c r="K134" s="128"/>
      <c r="L134" s="114"/>
      <c r="M134" s="133"/>
      <c r="N134" s="108"/>
      <c r="O134" s="108"/>
      <c r="P134" s="140"/>
      <c r="Q134" s="148"/>
      <c r="R134" s="116"/>
      <c r="S134" s="116"/>
      <c r="T134" s="116"/>
      <c r="U134" s="148"/>
      <c r="V134" s="116"/>
      <c r="W134" s="108"/>
      <c r="X134" s="148"/>
      <c r="Z134" s="108"/>
      <c r="AA134" s="148"/>
      <c r="AB134" s="116"/>
      <c r="AC134" s="108"/>
      <c r="AD134" s="148"/>
      <c r="AE134" s="116"/>
      <c r="AF134"/>
    </row>
    <row r="135" spans="2:32" x14ac:dyDescent="0.2">
      <c r="B135"/>
      <c r="C135"/>
      <c r="D135" s="160"/>
      <c r="E135" s="148"/>
      <c r="F135" s="122"/>
      <c r="G135" s="148"/>
      <c r="H135" s="108"/>
      <c r="I135" s="116"/>
      <c r="J135" s="157"/>
      <c r="K135" s="128"/>
      <c r="L135" s="114"/>
      <c r="M135" s="133"/>
      <c r="N135" s="108"/>
      <c r="O135" s="108"/>
      <c r="P135" s="140"/>
      <c r="Q135" s="148"/>
      <c r="R135" s="116"/>
      <c r="S135" s="116"/>
      <c r="T135" s="116"/>
      <c r="U135" s="148"/>
      <c r="V135" s="116"/>
      <c r="W135" s="108"/>
      <c r="X135" s="148"/>
      <c r="Z135" s="108"/>
      <c r="AA135" s="148"/>
      <c r="AB135" s="116"/>
      <c r="AC135" s="108"/>
      <c r="AD135" s="148"/>
      <c r="AE135" s="116"/>
      <c r="AF135"/>
    </row>
    <row r="136" spans="2:32" x14ac:dyDescent="0.2">
      <c r="B136"/>
      <c r="C136"/>
      <c r="D136" s="160"/>
      <c r="E136" s="148"/>
      <c r="F136" s="122"/>
      <c r="G136" s="148"/>
      <c r="H136" s="108"/>
      <c r="I136" s="116"/>
      <c r="J136" s="157"/>
      <c r="K136" s="128"/>
      <c r="L136" s="114"/>
      <c r="M136" s="133"/>
      <c r="N136" s="108"/>
      <c r="O136" s="108"/>
      <c r="P136" s="140"/>
      <c r="Q136" s="148"/>
      <c r="R136" s="116"/>
      <c r="S136" s="116"/>
      <c r="T136" s="116"/>
      <c r="U136" s="148"/>
      <c r="V136" s="116"/>
      <c r="W136" s="108"/>
      <c r="X136" s="148"/>
      <c r="Z136" s="108"/>
      <c r="AA136" s="148"/>
      <c r="AB136" s="116"/>
      <c r="AC136" s="108"/>
      <c r="AD136" s="148"/>
      <c r="AE136" s="116"/>
      <c r="AF136"/>
    </row>
    <row r="137" spans="2:32" x14ac:dyDescent="0.2">
      <c r="B137"/>
      <c r="C137"/>
      <c r="D137" s="160"/>
      <c r="E137" s="148"/>
      <c r="F137" s="122"/>
      <c r="G137" s="148"/>
      <c r="H137" s="108"/>
      <c r="I137" s="116"/>
      <c r="J137" s="157"/>
      <c r="K137" s="128"/>
      <c r="L137" s="114"/>
      <c r="M137" s="133"/>
      <c r="N137" s="108"/>
      <c r="O137" s="108"/>
      <c r="P137" s="140"/>
      <c r="Q137" s="148"/>
      <c r="R137" s="116"/>
      <c r="S137" s="116"/>
      <c r="T137" s="116"/>
      <c r="U137" s="148"/>
      <c r="V137" s="116"/>
      <c r="W137" s="108"/>
      <c r="X137" s="148"/>
      <c r="Z137" s="108"/>
      <c r="AA137" s="148"/>
      <c r="AB137" s="116"/>
      <c r="AC137" s="108"/>
      <c r="AD137" s="148"/>
      <c r="AE137" s="116"/>
      <c r="AF137"/>
    </row>
    <row r="138" spans="2:32" x14ac:dyDescent="0.2">
      <c r="B138"/>
      <c r="C138"/>
      <c r="D138" s="160"/>
      <c r="E138" s="148"/>
      <c r="F138" s="122"/>
      <c r="G138" s="148"/>
      <c r="H138" s="108"/>
      <c r="I138" s="116"/>
      <c r="J138" s="157"/>
      <c r="K138" s="128"/>
      <c r="L138" s="114"/>
      <c r="M138" s="133"/>
      <c r="N138" s="108"/>
      <c r="O138" s="108"/>
      <c r="P138" s="140"/>
      <c r="Q138" s="148"/>
      <c r="R138" s="116"/>
      <c r="S138" s="116"/>
      <c r="T138" s="116"/>
      <c r="U138" s="148"/>
      <c r="V138" s="116"/>
      <c r="W138" s="108"/>
      <c r="X138" s="148"/>
      <c r="Z138" s="108"/>
      <c r="AA138" s="148"/>
      <c r="AB138" s="116"/>
      <c r="AC138" s="108"/>
      <c r="AD138" s="148"/>
      <c r="AE138" s="116"/>
      <c r="AF138"/>
    </row>
    <row r="139" spans="2:32" x14ac:dyDescent="0.2">
      <c r="B139"/>
      <c r="C139"/>
      <c r="D139" s="160"/>
      <c r="E139" s="148"/>
      <c r="F139" s="122"/>
      <c r="G139" s="148"/>
      <c r="H139" s="108"/>
      <c r="I139" s="116"/>
      <c r="J139" s="157"/>
      <c r="K139" s="128"/>
      <c r="L139" s="114"/>
      <c r="M139" s="133"/>
      <c r="N139" s="108"/>
      <c r="O139" s="108"/>
      <c r="P139" s="140"/>
      <c r="Q139" s="148"/>
      <c r="R139" s="116"/>
      <c r="S139" s="116"/>
      <c r="T139" s="116"/>
      <c r="U139" s="148"/>
      <c r="V139" s="116"/>
      <c r="W139" s="108"/>
      <c r="X139" s="148"/>
      <c r="Z139" s="108"/>
      <c r="AA139" s="148"/>
      <c r="AB139" s="116"/>
      <c r="AC139" s="108"/>
      <c r="AD139" s="148"/>
      <c r="AE139" s="116"/>
      <c r="AF139"/>
    </row>
    <row r="140" spans="2:32" x14ac:dyDescent="0.2">
      <c r="B140"/>
      <c r="C140"/>
      <c r="D140" s="160"/>
      <c r="E140" s="148"/>
      <c r="F140" s="122"/>
      <c r="G140" s="148"/>
      <c r="H140" s="108"/>
      <c r="I140" s="116"/>
      <c r="J140" s="157"/>
      <c r="K140" s="128"/>
      <c r="L140" s="114"/>
      <c r="M140" s="133"/>
      <c r="N140" s="108"/>
      <c r="O140" s="108"/>
      <c r="P140" s="140"/>
      <c r="Q140" s="148"/>
      <c r="R140" s="116"/>
      <c r="S140" s="116"/>
      <c r="T140" s="116"/>
      <c r="U140" s="148"/>
      <c r="V140" s="116"/>
      <c r="W140" s="108"/>
      <c r="X140" s="148"/>
      <c r="Z140" s="108"/>
      <c r="AA140" s="148"/>
      <c r="AB140" s="116"/>
      <c r="AC140" s="108"/>
      <c r="AD140" s="148"/>
      <c r="AE140" s="116"/>
      <c r="AF140"/>
    </row>
    <row r="141" spans="2:32" x14ac:dyDescent="0.2">
      <c r="B141"/>
      <c r="C141"/>
      <c r="D141" s="160"/>
      <c r="E141" s="148"/>
      <c r="F141" s="122"/>
      <c r="G141" s="148"/>
      <c r="H141" s="108"/>
      <c r="I141" s="116"/>
      <c r="J141" s="157"/>
      <c r="K141" s="128"/>
      <c r="L141" s="114"/>
      <c r="M141" s="133"/>
      <c r="N141" s="108"/>
      <c r="O141" s="108"/>
      <c r="P141" s="140"/>
      <c r="Q141" s="148"/>
      <c r="R141" s="116"/>
      <c r="S141" s="116"/>
      <c r="T141" s="116"/>
      <c r="U141" s="148"/>
      <c r="V141" s="116"/>
      <c r="W141" s="108"/>
      <c r="X141" s="148"/>
      <c r="Z141" s="108"/>
      <c r="AA141" s="148"/>
      <c r="AB141" s="116"/>
      <c r="AC141" s="108"/>
      <c r="AD141" s="148"/>
      <c r="AE141" s="116"/>
      <c r="AF141"/>
    </row>
    <row r="142" spans="2:32" x14ac:dyDescent="0.2">
      <c r="B142"/>
      <c r="C142"/>
      <c r="D142" s="160"/>
      <c r="E142" s="148"/>
      <c r="F142" s="122"/>
      <c r="G142" s="148"/>
      <c r="H142" s="108"/>
      <c r="I142" s="116"/>
      <c r="J142" s="157"/>
      <c r="K142" s="128"/>
      <c r="L142" s="114"/>
      <c r="M142" s="133"/>
      <c r="N142" s="108"/>
      <c r="O142" s="108"/>
      <c r="P142" s="140"/>
      <c r="Q142" s="148"/>
      <c r="R142" s="116"/>
      <c r="S142" s="116"/>
      <c r="T142" s="116"/>
      <c r="U142" s="148"/>
      <c r="V142" s="116"/>
      <c r="W142" s="108"/>
      <c r="X142" s="148"/>
      <c r="Z142" s="108"/>
      <c r="AA142" s="148"/>
      <c r="AB142" s="116"/>
      <c r="AC142" s="108"/>
      <c r="AD142" s="148"/>
      <c r="AE142" s="116"/>
      <c r="AF142"/>
    </row>
    <row r="143" spans="2:32" x14ac:dyDescent="0.2">
      <c r="B143"/>
      <c r="C143"/>
      <c r="D143" s="160"/>
      <c r="E143" s="148"/>
      <c r="F143" s="122"/>
      <c r="G143" s="148"/>
      <c r="H143" s="108"/>
      <c r="I143" s="116"/>
      <c r="J143" s="157"/>
      <c r="K143" s="128"/>
      <c r="L143" s="114"/>
      <c r="M143" s="133"/>
      <c r="N143" s="108"/>
      <c r="O143" s="108"/>
      <c r="P143" s="140"/>
      <c r="Q143" s="148"/>
      <c r="R143" s="116"/>
      <c r="S143" s="116"/>
      <c r="T143" s="116"/>
      <c r="U143" s="148"/>
      <c r="V143" s="116"/>
      <c r="W143" s="108"/>
      <c r="X143" s="148"/>
      <c r="Z143" s="108"/>
      <c r="AA143" s="148"/>
      <c r="AB143" s="116"/>
      <c r="AC143" s="108"/>
      <c r="AD143" s="148"/>
      <c r="AE143" s="116"/>
      <c r="AF143"/>
    </row>
    <row r="144" spans="2:32" x14ac:dyDescent="0.2">
      <c r="B144"/>
      <c r="C144"/>
      <c r="D144" s="160"/>
      <c r="E144" s="148"/>
      <c r="F144" s="122"/>
      <c r="G144" s="148"/>
      <c r="H144" s="108"/>
      <c r="I144" s="116"/>
      <c r="J144" s="157"/>
      <c r="K144" s="128"/>
      <c r="L144" s="114"/>
      <c r="M144" s="133"/>
      <c r="N144" s="108"/>
      <c r="O144" s="108"/>
      <c r="P144" s="140"/>
      <c r="Q144" s="148"/>
      <c r="R144" s="116"/>
      <c r="S144" s="116"/>
      <c r="T144" s="116"/>
      <c r="U144" s="148"/>
      <c r="V144" s="116"/>
      <c r="W144" s="108"/>
      <c r="X144" s="148"/>
      <c r="Z144" s="108"/>
      <c r="AA144" s="148"/>
      <c r="AB144" s="116"/>
      <c r="AC144" s="108"/>
      <c r="AD144" s="148"/>
      <c r="AE144" s="116"/>
      <c r="AF144"/>
    </row>
    <row r="145" spans="2:32" x14ac:dyDescent="0.2">
      <c r="B145"/>
      <c r="C145"/>
      <c r="D145" s="160"/>
      <c r="E145" s="148"/>
      <c r="F145" s="122"/>
      <c r="G145" s="148"/>
      <c r="H145" s="108"/>
      <c r="I145" s="116"/>
      <c r="J145" s="157"/>
      <c r="K145" s="128"/>
      <c r="L145" s="114"/>
      <c r="M145" s="133"/>
      <c r="N145" s="108"/>
      <c r="O145" s="108"/>
      <c r="P145" s="140"/>
      <c r="Q145" s="148"/>
      <c r="R145" s="116"/>
      <c r="S145" s="116"/>
      <c r="T145" s="116"/>
      <c r="U145" s="148"/>
      <c r="V145" s="116"/>
      <c r="W145" s="108"/>
      <c r="X145" s="148"/>
      <c r="Z145" s="108"/>
      <c r="AA145" s="148"/>
      <c r="AB145" s="116"/>
      <c r="AC145" s="108"/>
      <c r="AD145" s="148"/>
      <c r="AE145" s="116"/>
      <c r="AF145"/>
    </row>
    <row r="146" spans="2:32" x14ac:dyDescent="0.2">
      <c r="B146"/>
      <c r="C146"/>
      <c r="D146" s="160"/>
      <c r="E146" s="148"/>
      <c r="F146" s="122"/>
      <c r="G146" s="148"/>
      <c r="H146" s="108"/>
      <c r="I146" s="116"/>
      <c r="J146" s="157"/>
      <c r="K146" s="128"/>
      <c r="L146" s="114"/>
      <c r="M146" s="133"/>
      <c r="N146" s="108"/>
      <c r="O146" s="108"/>
      <c r="P146" s="140"/>
      <c r="Q146" s="148"/>
      <c r="R146" s="116"/>
      <c r="S146" s="116"/>
      <c r="T146" s="116"/>
      <c r="U146" s="148"/>
      <c r="V146" s="116"/>
      <c r="W146" s="108"/>
      <c r="X146" s="148"/>
      <c r="Z146" s="108"/>
      <c r="AA146" s="148"/>
      <c r="AB146" s="116"/>
      <c r="AC146" s="108"/>
      <c r="AD146" s="148"/>
      <c r="AE146" s="116"/>
      <c r="AF146"/>
    </row>
    <row r="147" spans="2:32" x14ac:dyDescent="0.2">
      <c r="B147"/>
      <c r="C147"/>
      <c r="D147" s="160"/>
      <c r="E147" s="148"/>
      <c r="F147" s="122"/>
      <c r="G147" s="148"/>
      <c r="H147" s="108"/>
      <c r="I147" s="116"/>
      <c r="J147" s="157"/>
      <c r="K147" s="128"/>
      <c r="L147" s="114"/>
      <c r="M147" s="133"/>
      <c r="N147" s="108"/>
      <c r="O147" s="108"/>
      <c r="P147" s="140"/>
      <c r="Q147" s="148"/>
      <c r="R147" s="116"/>
      <c r="S147" s="116"/>
      <c r="T147" s="116"/>
      <c r="U147" s="148"/>
      <c r="V147" s="116"/>
      <c r="W147" s="108"/>
      <c r="X147" s="148"/>
      <c r="Z147" s="108"/>
      <c r="AA147" s="148"/>
      <c r="AB147" s="116"/>
      <c r="AC147" s="108"/>
      <c r="AD147" s="148"/>
      <c r="AE147" s="116"/>
      <c r="AF147"/>
    </row>
    <row r="148" spans="2:32" x14ac:dyDescent="0.2">
      <c r="B148"/>
      <c r="C148"/>
      <c r="D148" s="160"/>
      <c r="E148" s="148"/>
      <c r="F148" s="122"/>
      <c r="G148" s="148"/>
      <c r="H148" s="108"/>
      <c r="I148" s="116"/>
      <c r="J148" s="157"/>
      <c r="K148" s="128"/>
      <c r="L148" s="114"/>
      <c r="M148" s="133"/>
      <c r="N148" s="108"/>
      <c r="O148" s="108"/>
      <c r="P148" s="140"/>
      <c r="Q148" s="148"/>
      <c r="R148" s="116"/>
      <c r="S148" s="116"/>
      <c r="T148" s="116"/>
      <c r="U148" s="148"/>
      <c r="V148" s="116"/>
      <c r="W148" s="108"/>
      <c r="X148" s="148"/>
      <c r="Z148" s="108"/>
      <c r="AA148" s="148"/>
      <c r="AB148" s="116"/>
      <c r="AC148" s="108"/>
      <c r="AD148" s="148"/>
      <c r="AE148" s="116"/>
      <c r="AF148"/>
    </row>
    <row r="149" spans="2:32" x14ac:dyDescent="0.2">
      <c r="B149"/>
      <c r="C149"/>
      <c r="D149" s="160"/>
      <c r="E149" s="148"/>
      <c r="F149" s="122"/>
      <c r="G149" s="148"/>
      <c r="H149" s="108"/>
      <c r="I149" s="116"/>
      <c r="J149" s="157"/>
      <c r="K149" s="128"/>
      <c r="L149" s="114"/>
      <c r="M149" s="133"/>
      <c r="N149" s="108"/>
      <c r="O149" s="108"/>
      <c r="P149" s="140"/>
      <c r="Q149" s="148"/>
      <c r="R149" s="116"/>
      <c r="S149" s="116"/>
      <c r="T149" s="116"/>
      <c r="U149" s="148"/>
      <c r="V149" s="116"/>
      <c r="W149" s="108"/>
      <c r="X149" s="148"/>
      <c r="Z149" s="108"/>
      <c r="AA149" s="148"/>
      <c r="AB149" s="116"/>
      <c r="AC149" s="108"/>
      <c r="AD149" s="148"/>
      <c r="AE149" s="116"/>
      <c r="AF149"/>
    </row>
    <row r="150" spans="2:32" x14ac:dyDescent="0.2">
      <c r="B150"/>
      <c r="C150"/>
      <c r="D150" s="160"/>
      <c r="E150" s="148"/>
      <c r="F150" s="122"/>
      <c r="G150" s="148"/>
      <c r="H150" s="108"/>
      <c r="I150" s="116"/>
      <c r="J150" s="157"/>
      <c r="K150" s="128"/>
      <c r="L150" s="114"/>
      <c r="M150" s="133"/>
      <c r="N150" s="108"/>
      <c r="O150" s="108"/>
      <c r="P150" s="140"/>
      <c r="Q150" s="148"/>
      <c r="R150" s="116"/>
      <c r="S150" s="116"/>
      <c r="T150" s="116"/>
      <c r="U150" s="148"/>
      <c r="V150" s="116"/>
      <c r="W150" s="108"/>
      <c r="X150" s="148"/>
      <c r="Z150" s="108"/>
      <c r="AA150" s="148"/>
      <c r="AB150" s="116"/>
      <c r="AC150" s="108"/>
      <c r="AD150" s="148"/>
      <c r="AE150" s="116"/>
      <c r="AF150"/>
    </row>
    <row r="151" spans="2:32" x14ac:dyDescent="0.2">
      <c r="B151"/>
      <c r="C151"/>
      <c r="D151" s="160"/>
      <c r="E151" s="148"/>
      <c r="F151" s="122"/>
      <c r="G151" s="148"/>
      <c r="H151" s="108"/>
      <c r="I151" s="116"/>
      <c r="J151" s="157"/>
      <c r="K151" s="128"/>
      <c r="L151" s="114"/>
      <c r="M151" s="133"/>
      <c r="N151" s="108"/>
      <c r="O151" s="108"/>
      <c r="P151" s="140"/>
      <c r="Q151" s="148"/>
      <c r="R151" s="116"/>
      <c r="S151" s="116"/>
      <c r="T151" s="116"/>
      <c r="U151" s="148"/>
      <c r="V151" s="116"/>
      <c r="W151" s="108"/>
      <c r="X151" s="148"/>
      <c r="Z151" s="108"/>
      <c r="AA151" s="148"/>
      <c r="AB151" s="116"/>
      <c r="AC151" s="108"/>
      <c r="AD151" s="148"/>
      <c r="AE151" s="116"/>
      <c r="AF151"/>
    </row>
    <row r="152" spans="2:32" x14ac:dyDescent="0.2">
      <c r="B152"/>
      <c r="C152"/>
      <c r="D152" s="160"/>
      <c r="E152" s="148"/>
      <c r="F152" s="122"/>
      <c r="G152" s="148"/>
      <c r="H152" s="108"/>
      <c r="I152" s="116"/>
      <c r="J152" s="157"/>
      <c r="K152" s="128"/>
      <c r="L152" s="114"/>
      <c r="M152" s="133"/>
      <c r="N152" s="108"/>
      <c r="O152" s="108"/>
      <c r="P152" s="140"/>
      <c r="Q152" s="148"/>
      <c r="R152" s="116"/>
      <c r="S152" s="116"/>
      <c r="T152" s="116"/>
      <c r="U152" s="148"/>
      <c r="V152" s="116"/>
      <c r="W152" s="108"/>
      <c r="X152" s="148"/>
      <c r="Z152" s="108"/>
      <c r="AA152" s="148"/>
      <c r="AB152" s="116"/>
      <c r="AC152" s="108"/>
      <c r="AD152" s="148"/>
      <c r="AE152" s="116"/>
      <c r="AF152"/>
    </row>
    <row r="153" spans="2:32" x14ac:dyDescent="0.2">
      <c r="B153"/>
      <c r="C153"/>
      <c r="D153" s="160"/>
      <c r="E153" s="148"/>
      <c r="F153" s="122"/>
      <c r="G153" s="148"/>
      <c r="H153" s="108"/>
      <c r="I153" s="116"/>
      <c r="J153" s="157"/>
      <c r="K153" s="128"/>
      <c r="L153" s="114"/>
      <c r="M153" s="133"/>
      <c r="N153" s="108"/>
      <c r="O153" s="108"/>
      <c r="P153" s="140"/>
      <c r="Q153" s="148"/>
      <c r="R153" s="116"/>
      <c r="S153" s="116"/>
      <c r="T153" s="116"/>
      <c r="U153" s="148"/>
      <c r="V153" s="116"/>
      <c r="W153" s="108"/>
      <c r="X153" s="148"/>
      <c r="Z153" s="108"/>
      <c r="AA153" s="148"/>
      <c r="AB153" s="116"/>
      <c r="AC153" s="108"/>
      <c r="AD153" s="148"/>
      <c r="AE153" s="116"/>
      <c r="AF153"/>
    </row>
    <row r="154" spans="2:32" x14ac:dyDescent="0.2">
      <c r="B154"/>
      <c r="C154"/>
      <c r="D154" s="160"/>
      <c r="E154" s="148"/>
      <c r="F154" s="122"/>
      <c r="G154" s="148"/>
      <c r="H154" s="108"/>
      <c r="I154" s="116"/>
      <c r="J154" s="157"/>
      <c r="K154" s="128"/>
      <c r="L154" s="114"/>
      <c r="M154" s="133"/>
      <c r="N154" s="108"/>
      <c r="O154" s="108"/>
      <c r="P154" s="140"/>
      <c r="Q154" s="148"/>
      <c r="R154" s="116"/>
      <c r="S154" s="116"/>
      <c r="T154" s="116"/>
      <c r="U154" s="148"/>
      <c r="V154" s="116"/>
      <c r="W154" s="108"/>
      <c r="X154" s="148"/>
      <c r="Z154" s="108"/>
      <c r="AA154" s="148"/>
      <c r="AB154" s="116"/>
      <c r="AC154" s="108"/>
      <c r="AD154" s="148"/>
      <c r="AE154" s="116"/>
      <c r="AF154"/>
    </row>
    <row r="155" spans="2:32" x14ac:dyDescent="0.2">
      <c r="B155"/>
      <c r="C155"/>
      <c r="D155" s="160"/>
      <c r="E155" s="148"/>
      <c r="F155" s="122"/>
      <c r="G155" s="148"/>
      <c r="H155" s="108"/>
      <c r="I155" s="116"/>
      <c r="J155" s="157"/>
      <c r="K155" s="128"/>
      <c r="L155" s="114"/>
      <c r="M155" s="133"/>
      <c r="N155" s="108"/>
      <c r="O155" s="108"/>
      <c r="P155" s="140"/>
      <c r="Q155" s="148"/>
      <c r="R155" s="116"/>
      <c r="S155" s="116"/>
      <c r="T155" s="116"/>
      <c r="U155" s="148"/>
      <c r="V155" s="116"/>
      <c r="W155" s="108"/>
      <c r="X155" s="148"/>
      <c r="Z155" s="108"/>
      <c r="AA155" s="148"/>
      <c r="AB155" s="116"/>
      <c r="AC155" s="108"/>
      <c r="AD155" s="148"/>
      <c r="AE155" s="116"/>
      <c r="AF155"/>
    </row>
    <row r="156" spans="2:32" x14ac:dyDescent="0.2">
      <c r="B156"/>
      <c r="C156"/>
      <c r="D156" s="160"/>
      <c r="E156" s="148"/>
      <c r="F156" s="122"/>
      <c r="G156" s="148"/>
      <c r="H156" s="108"/>
      <c r="I156" s="116"/>
      <c r="J156" s="157"/>
      <c r="K156" s="128"/>
      <c r="L156" s="114"/>
      <c r="M156" s="133"/>
      <c r="N156" s="108"/>
      <c r="O156" s="108"/>
      <c r="P156" s="140"/>
      <c r="Q156" s="148"/>
      <c r="R156" s="116"/>
      <c r="S156" s="116"/>
      <c r="T156" s="116"/>
      <c r="U156" s="148"/>
      <c r="V156" s="116"/>
      <c r="W156" s="108"/>
      <c r="X156" s="148"/>
      <c r="Z156" s="108"/>
      <c r="AA156" s="148"/>
      <c r="AB156" s="116"/>
      <c r="AC156" s="108"/>
      <c r="AD156" s="148"/>
      <c r="AE156" s="116"/>
      <c r="AF156"/>
    </row>
    <row r="157" spans="2:32" x14ac:dyDescent="0.2">
      <c r="B157"/>
      <c r="C157"/>
      <c r="D157" s="160"/>
      <c r="E157" s="148"/>
      <c r="F157" s="122"/>
      <c r="G157" s="148"/>
      <c r="H157" s="108"/>
      <c r="I157" s="116"/>
      <c r="J157" s="157"/>
      <c r="K157" s="128"/>
      <c r="L157" s="114"/>
      <c r="M157" s="133"/>
      <c r="N157" s="108"/>
      <c r="O157" s="108"/>
      <c r="P157" s="140"/>
      <c r="Q157" s="148"/>
      <c r="R157" s="116"/>
      <c r="S157" s="116"/>
      <c r="T157" s="116"/>
      <c r="U157" s="148"/>
      <c r="V157" s="116"/>
      <c r="W157" s="108"/>
      <c r="X157" s="148"/>
      <c r="Z157" s="108"/>
      <c r="AA157" s="148"/>
      <c r="AB157" s="116"/>
      <c r="AC157" s="108"/>
      <c r="AD157" s="148"/>
      <c r="AE157" s="116"/>
      <c r="AF157"/>
    </row>
    <row r="158" spans="2:32" x14ac:dyDescent="0.2">
      <c r="B158"/>
      <c r="C158"/>
      <c r="D158" s="160"/>
      <c r="E158" s="148"/>
      <c r="F158" s="122"/>
      <c r="G158" s="148"/>
      <c r="H158" s="108"/>
      <c r="I158" s="116"/>
      <c r="J158" s="157"/>
      <c r="K158" s="128"/>
      <c r="L158" s="114"/>
      <c r="M158" s="133"/>
      <c r="N158" s="108"/>
      <c r="O158" s="108"/>
      <c r="P158" s="140"/>
      <c r="Q158" s="148"/>
      <c r="R158" s="116"/>
      <c r="S158" s="116"/>
      <c r="T158" s="116"/>
      <c r="U158" s="148"/>
      <c r="V158" s="116"/>
      <c r="W158" s="108"/>
      <c r="X158" s="148"/>
      <c r="Z158" s="108"/>
      <c r="AA158" s="148"/>
      <c r="AB158" s="116"/>
      <c r="AC158" s="108"/>
      <c r="AD158" s="148"/>
      <c r="AE158" s="116"/>
      <c r="AF158"/>
    </row>
    <row r="159" spans="2:32" x14ac:dyDescent="0.2">
      <c r="B159"/>
      <c r="C159"/>
      <c r="D159" s="160"/>
      <c r="E159" s="148"/>
      <c r="F159" s="122"/>
      <c r="G159" s="148"/>
      <c r="H159" s="108"/>
      <c r="I159" s="116"/>
      <c r="J159" s="157"/>
      <c r="K159" s="128"/>
      <c r="L159" s="114"/>
      <c r="M159" s="133"/>
      <c r="N159" s="108"/>
      <c r="O159" s="108"/>
      <c r="P159" s="140"/>
      <c r="Q159" s="148"/>
      <c r="R159" s="116"/>
      <c r="S159" s="116"/>
      <c r="T159" s="116"/>
      <c r="U159" s="148"/>
      <c r="V159" s="116"/>
      <c r="W159" s="108"/>
      <c r="X159" s="148"/>
      <c r="Z159" s="108"/>
      <c r="AA159" s="148"/>
      <c r="AB159" s="116"/>
      <c r="AC159" s="108"/>
      <c r="AD159" s="148"/>
      <c r="AE159" s="116"/>
      <c r="AF159"/>
    </row>
    <row r="160" spans="2:32" x14ac:dyDescent="0.2">
      <c r="B160"/>
      <c r="C160"/>
      <c r="D160" s="160"/>
      <c r="E160" s="148"/>
      <c r="F160" s="122"/>
      <c r="G160" s="148"/>
      <c r="H160" s="108"/>
      <c r="I160" s="116"/>
      <c r="J160" s="157"/>
      <c r="K160" s="128"/>
      <c r="L160" s="114"/>
      <c r="M160" s="133"/>
      <c r="N160" s="108"/>
      <c r="O160" s="108"/>
      <c r="P160" s="140"/>
      <c r="Q160" s="148"/>
      <c r="R160" s="116"/>
      <c r="S160" s="116"/>
      <c r="T160" s="116"/>
      <c r="U160" s="148"/>
      <c r="V160" s="116"/>
      <c r="W160" s="108"/>
      <c r="X160" s="148"/>
      <c r="Z160" s="108"/>
      <c r="AA160" s="148"/>
      <c r="AB160" s="116"/>
      <c r="AC160" s="108"/>
      <c r="AD160" s="148"/>
      <c r="AE160" s="116"/>
      <c r="AF160"/>
    </row>
    <row r="161" spans="2:32" x14ac:dyDescent="0.2">
      <c r="B161"/>
      <c r="C161"/>
      <c r="D161" s="160"/>
      <c r="E161" s="148"/>
      <c r="F161" s="122"/>
      <c r="G161" s="148"/>
      <c r="H161" s="108"/>
      <c r="I161" s="116"/>
      <c r="J161" s="157"/>
      <c r="K161" s="128"/>
      <c r="L161" s="114"/>
      <c r="M161" s="133"/>
      <c r="N161" s="108"/>
      <c r="O161" s="108"/>
      <c r="P161" s="140"/>
      <c r="Q161" s="148"/>
      <c r="R161" s="116"/>
      <c r="S161" s="116"/>
      <c r="T161" s="116"/>
      <c r="U161" s="148"/>
      <c r="V161" s="116"/>
      <c r="W161" s="108"/>
      <c r="X161" s="148"/>
      <c r="Z161" s="108"/>
      <c r="AA161" s="148"/>
      <c r="AB161" s="116"/>
      <c r="AC161" s="108"/>
      <c r="AD161" s="148"/>
      <c r="AE161" s="116"/>
      <c r="AF161"/>
    </row>
    <row r="162" spans="2:32" x14ac:dyDescent="0.2">
      <c r="B162"/>
      <c r="C162"/>
      <c r="D162" s="160"/>
      <c r="E162" s="148"/>
      <c r="F162" s="122"/>
      <c r="G162" s="148"/>
      <c r="H162" s="108"/>
      <c r="I162" s="116"/>
      <c r="J162" s="157"/>
      <c r="K162" s="128"/>
      <c r="L162" s="114"/>
      <c r="M162" s="133"/>
      <c r="N162" s="108"/>
      <c r="O162" s="108"/>
      <c r="P162" s="140"/>
      <c r="Q162" s="148"/>
      <c r="R162" s="116"/>
      <c r="S162" s="116"/>
      <c r="T162" s="116"/>
      <c r="U162" s="148"/>
      <c r="V162" s="116"/>
      <c r="W162" s="108"/>
      <c r="X162" s="148"/>
      <c r="Z162" s="108"/>
      <c r="AA162" s="148"/>
      <c r="AB162" s="116"/>
      <c r="AC162" s="108"/>
      <c r="AD162" s="148"/>
      <c r="AE162" s="116"/>
      <c r="AF162"/>
    </row>
    <row r="163" spans="2:32" x14ac:dyDescent="0.2">
      <c r="B163"/>
      <c r="C163"/>
      <c r="D163" s="160"/>
      <c r="E163" s="148"/>
      <c r="F163" s="122"/>
      <c r="G163" s="148"/>
      <c r="H163" s="108"/>
      <c r="I163" s="116"/>
      <c r="J163" s="157"/>
      <c r="K163" s="128"/>
      <c r="L163" s="114"/>
      <c r="M163" s="133"/>
      <c r="N163" s="108"/>
      <c r="O163" s="108"/>
      <c r="P163" s="140"/>
      <c r="Q163" s="148"/>
      <c r="R163" s="116"/>
      <c r="S163" s="116"/>
      <c r="T163" s="116"/>
      <c r="U163" s="148"/>
      <c r="V163" s="116"/>
      <c r="W163" s="108"/>
      <c r="X163" s="148"/>
      <c r="Z163" s="108"/>
      <c r="AA163" s="148"/>
      <c r="AB163" s="116"/>
      <c r="AC163" s="108"/>
      <c r="AD163" s="148"/>
      <c r="AE163" s="116"/>
      <c r="AF163"/>
    </row>
    <row r="164" spans="2:32" x14ac:dyDescent="0.2">
      <c r="B164"/>
      <c r="C164"/>
      <c r="D164" s="160"/>
      <c r="E164" s="148"/>
      <c r="F164" s="122"/>
      <c r="G164" s="148"/>
      <c r="H164" s="108"/>
      <c r="I164" s="116"/>
      <c r="J164" s="157"/>
      <c r="K164" s="128"/>
      <c r="L164" s="114"/>
      <c r="M164" s="133"/>
      <c r="N164" s="108"/>
      <c r="O164" s="108"/>
      <c r="P164" s="140"/>
      <c r="Q164" s="148"/>
      <c r="R164" s="116"/>
      <c r="S164" s="116"/>
      <c r="T164" s="116"/>
      <c r="U164" s="148"/>
      <c r="V164" s="116"/>
      <c r="W164" s="108"/>
      <c r="X164" s="148"/>
      <c r="Z164" s="108"/>
      <c r="AA164" s="148"/>
      <c r="AB164" s="116"/>
      <c r="AC164" s="108"/>
      <c r="AD164" s="148"/>
      <c r="AE164" s="116"/>
      <c r="AF164"/>
    </row>
    <row r="165" spans="2:32" x14ac:dyDescent="0.2">
      <c r="B165"/>
      <c r="C165"/>
      <c r="D165" s="160"/>
      <c r="E165" s="148"/>
      <c r="F165" s="122"/>
      <c r="G165" s="148"/>
      <c r="H165" s="108"/>
      <c r="I165" s="116"/>
      <c r="J165" s="157"/>
      <c r="K165" s="128"/>
      <c r="L165" s="114"/>
      <c r="M165" s="133"/>
      <c r="N165" s="108"/>
      <c r="O165" s="108"/>
      <c r="P165" s="140"/>
      <c r="Q165" s="148"/>
      <c r="R165" s="116"/>
      <c r="S165" s="116"/>
      <c r="T165" s="116"/>
      <c r="U165" s="148"/>
      <c r="V165" s="116"/>
      <c r="W165" s="108"/>
      <c r="X165" s="148"/>
      <c r="Z165" s="108"/>
      <c r="AA165" s="148"/>
      <c r="AB165" s="116"/>
      <c r="AC165" s="108"/>
      <c r="AD165" s="148"/>
      <c r="AE165" s="116"/>
      <c r="AF165"/>
    </row>
    <row r="166" spans="2:32" x14ac:dyDescent="0.2">
      <c r="B166"/>
      <c r="C166"/>
      <c r="D166" s="160"/>
      <c r="E166" s="148"/>
      <c r="F166" s="122"/>
      <c r="G166" s="148"/>
      <c r="H166" s="108"/>
      <c r="I166" s="116"/>
      <c r="J166" s="157"/>
      <c r="K166" s="128"/>
      <c r="L166" s="114"/>
      <c r="M166" s="133"/>
      <c r="N166" s="108"/>
      <c r="O166" s="108"/>
      <c r="P166" s="140"/>
      <c r="Q166" s="148"/>
      <c r="R166" s="116"/>
      <c r="S166" s="116"/>
      <c r="T166" s="116"/>
      <c r="U166" s="148"/>
      <c r="V166" s="116"/>
      <c r="W166" s="108"/>
      <c r="X166" s="148"/>
      <c r="Z166" s="108"/>
      <c r="AA166" s="148"/>
      <c r="AB166" s="116"/>
      <c r="AC166" s="108"/>
      <c r="AD166" s="148"/>
      <c r="AE166" s="116"/>
      <c r="AF166"/>
    </row>
    <row r="167" spans="2:32" x14ac:dyDescent="0.2">
      <c r="B167"/>
      <c r="C167"/>
      <c r="D167" s="160"/>
      <c r="E167" s="148"/>
      <c r="F167" s="122"/>
      <c r="G167" s="148"/>
      <c r="H167" s="108"/>
      <c r="I167" s="116"/>
      <c r="J167" s="157"/>
      <c r="K167" s="128"/>
      <c r="L167" s="114"/>
      <c r="M167" s="133"/>
      <c r="N167" s="108"/>
      <c r="O167" s="108"/>
      <c r="P167" s="140"/>
      <c r="Q167" s="148"/>
      <c r="R167" s="116"/>
      <c r="S167" s="116"/>
      <c r="T167" s="116"/>
      <c r="U167" s="148"/>
      <c r="V167" s="116"/>
      <c r="W167" s="108"/>
      <c r="X167" s="148"/>
      <c r="Z167" s="108"/>
      <c r="AA167" s="148"/>
      <c r="AB167" s="116"/>
      <c r="AC167" s="108"/>
      <c r="AD167" s="148"/>
      <c r="AE167" s="116"/>
      <c r="AF167"/>
    </row>
    <row r="168" spans="2:32" x14ac:dyDescent="0.2">
      <c r="B168"/>
      <c r="C168"/>
      <c r="D168" s="160"/>
      <c r="E168" s="148"/>
      <c r="F168" s="122"/>
      <c r="G168" s="148"/>
      <c r="H168" s="108"/>
      <c r="I168" s="116"/>
      <c r="J168" s="157"/>
      <c r="K168" s="128"/>
      <c r="L168" s="114"/>
      <c r="M168" s="133"/>
      <c r="N168" s="108"/>
      <c r="O168" s="108"/>
      <c r="P168" s="140"/>
      <c r="Q168" s="148"/>
      <c r="R168" s="116"/>
      <c r="S168" s="116"/>
      <c r="T168" s="116"/>
      <c r="U168" s="148"/>
      <c r="V168" s="116"/>
      <c r="W168" s="108"/>
      <c r="X168" s="148"/>
      <c r="Z168" s="108"/>
      <c r="AA168" s="148"/>
      <c r="AB168" s="116"/>
      <c r="AC168" s="108"/>
      <c r="AD168" s="148"/>
      <c r="AE168" s="116"/>
      <c r="AF168"/>
    </row>
    <row r="169" spans="2:32" x14ac:dyDescent="0.2">
      <c r="B169"/>
      <c r="C169"/>
      <c r="D169" s="160"/>
      <c r="E169" s="148"/>
      <c r="F169" s="122"/>
      <c r="G169" s="148"/>
      <c r="H169" s="108"/>
      <c r="I169" s="116"/>
      <c r="J169" s="157"/>
      <c r="K169" s="128"/>
      <c r="L169" s="114"/>
      <c r="M169" s="133"/>
      <c r="N169" s="108"/>
      <c r="O169" s="108"/>
      <c r="P169" s="140"/>
      <c r="Q169" s="148"/>
      <c r="R169" s="116"/>
      <c r="S169" s="116"/>
      <c r="T169" s="116"/>
      <c r="U169" s="148"/>
      <c r="V169" s="116"/>
      <c r="W169" s="108"/>
      <c r="X169" s="148"/>
      <c r="Z169" s="108"/>
      <c r="AA169" s="148"/>
      <c r="AB169" s="116"/>
      <c r="AC169" s="108"/>
      <c r="AD169" s="148"/>
      <c r="AE169" s="116"/>
      <c r="AF169"/>
    </row>
    <row r="170" spans="2:32" x14ac:dyDescent="0.2">
      <c r="B170"/>
      <c r="C170"/>
      <c r="D170" s="160"/>
      <c r="E170" s="148"/>
      <c r="F170" s="122"/>
      <c r="G170" s="148"/>
      <c r="H170" s="108"/>
      <c r="I170" s="116"/>
      <c r="J170" s="157"/>
      <c r="K170" s="128"/>
      <c r="L170" s="114"/>
      <c r="M170" s="133"/>
      <c r="N170" s="108"/>
      <c r="O170" s="108"/>
      <c r="P170" s="140"/>
      <c r="Q170" s="148"/>
      <c r="R170" s="116"/>
      <c r="S170" s="116"/>
      <c r="T170" s="116"/>
      <c r="U170" s="148"/>
      <c r="V170" s="116"/>
      <c r="W170" s="108"/>
      <c r="X170" s="148"/>
      <c r="Z170" s="108"/>
      <c r="AA170" s="148"/>
      <c r="AB170" s="116"/>
      <c r="AC170" s="108"/>
      <c r="AD170" s="148"/>
      <c r="AE170" s="116"/>
      <c r="AF170"/>
    </row>
    <row r="171" spans="2:32" x14ac:dyDescent="0.2">
      <c r="B171"/>
      <c r="C171"/>
      <c r="D171" s="160"/>
      <c r="E171" s="148"/>
      <c r="F171" s="122"/>
      <c r="G171" s="148"/>
      <c r="H171" s="108"/>
      <c r="I171" s="116"/>
      <c r="J171" s="157"/>
      <c r="K171" s="128"/>
      <c r="L171" s="114"/>
      <c r="M171" s="133"/>
      <c r="N171" s="108"/>
      <c r="O171" s="108"/>
      <c r="P171" s="140"/>
      <c r="Q171" s="148"/>
      <c r="R171" s="116"/>
      <c r="S171" s="116"/>
      <c r="T171" s="116"/>
      <c r="U171" s="148"/>
      <c r="V171" s="116"/>
      <c r="W171" s="108"/>
      <c r="X171" s="148"/>
      <c r="Z171" s="108"/>
      <c r="AA171" s="148"/>
      <c r="AB171" s="116"/>
      <c r="AC171" s="108"/>
      <c r="AD171" s="148"/>
      <c r="AE171" s="116"/>
      <c r="AF171"/>
    </row>
    <row r="172" spans="2:32" x14ac:dyDescent="0.2">
      <c r="B172"/>
      <c r="C172"/>
      <c r="D172" s="160"/>
      <c r="E172" s="148"/>
      <c r="F172" s="122"/>
      <c r="G172" s="148"/>
      <c r="H172" s="108"/>
      <c r="I172" s="116"/>
      <c r="J172" s="157"/>
      <c r="K172" s="128"/>
      <c r="L172" s="114"/>
      <c r="M172" s="133"/>
      <c r="N172" s="108"/>
      <c r="O172" s="108"/>
      <c r="P172" s="140"/>
      <c r="Q172" s="148"/>
      <c r="R172" s="116"/>
      <c r="S172" s="116"/>
      <c r="T172" s="116"/>
      <c r="U172" s="148"/>
      <c r="V172" s="116"/>
      <c r="W172" s="108"/>
      <c r="X172" s="148"/>
      <c r="Z172" s="108"/>
      <c r="AA172" s="148"/>
      <c r="AB172" s="116"/>
      <c r="AC172" s="108"/>
      <c r="AD172" s="148"/>
      <c r="AE172" s="116"/>
      <c r="AF172"/>
    </row>
    <row r="173" spans="2:32" x14ac:dyDescent="0.2">
      <c r="B173"/>
      <c r="C173"/>
      <c r="D173" s="160"/>
      <c r="E173" s="148"/>
      <c r="F173" s="122"/>
      <c r="G173" s="148"/>
      <c r="H173" s="108"/>
      <c r="I173" s="116"/>
      <c r="J173" s="157"/>
      <c r="K173" s="128"/>
      <c r="L173" s="114"/>
      <c r="M173" s="133"/>
      <c r="N173" s="108"/>
      <c r="O173" s="108"/>
      <c r="P173" s="140"/>
      <c r="Q173" s="148"/>
      <c r="R173" s="116"/>
      <c r="S173" s="116"/>
      <c r="T173" s="116"/>
      <c r="U173" s="148"/>
      <c r="V173" s="116"/>
      <c r="W173" s="108"/>
      <c r="X173" s="148"/>
      <c r="Z173" s="108"/>
      <c r="AA173" s="148"/>
      <c r="AB173" s="116"/>
      <c r="AC173" s="108"/>
      <c r="AD173" s="148"/>
      <c r="AE173" s="116"/>
      <c r="AF173"/>
    </row>
    <row r="174" spans="2:32" x14ac:dyDescent="0.2">
      <c r="B174"/>
      <c r="C174"/>
      <c r="D174" s="160"/>
      <c r="E174" s="148"/>
      <c r="F174" s="122"/>
      <c r="G174" s="148"/>
      <c r="H174" s="108"/>
      <c r="I174" s="116"/>
      <c r="J174" s="157"/>
      <c r="K174" s="128"/>
      <c r="L174" s="114"/>
      <c r="M174" s="133"/>
      <c r="N174" s="108"/>
      <c r="O174" s="108"/>
      <c r="P174" s="140"/>
      <c r="Q174" s="148"/>
      <c r="R174" s="116"/>
      <c r="S174" s="116"/>
      <c r="T174" s="116"/>
      <c r="U174" s="148"/>
      <c r="V174" s="116"/>
      <c r="W174" s="108"/>
      <c r="X174" s="148"/>
      <c r="Z174" s="108"/>
      <c r="AA174" s="148"/>
      <c r="AB174" s="116"/>
      <c r="AC174" s="108"/>
      <c r="AD174" s="148"/>
      <c r="AE174" s="116"/>
      <c r="AF174"/>
    </row>
    <row r="175" spans="2:32" x14ac:dyDescent="0.2">
      <c r="B175"/>
      <c r="C175"/>
      <c r="D175" s="160"/>
      <c r="E175" s="148"/>
      <c r="F175" s="122"/>
      <c r="G175" s="148"/>
      <c r="H175" s="108"/>
      <c r="I175" s="116"/>
      <c r="J175" s="157"/>
      <c r="K175" s="128"/>
      <c r="L175" s="114"/>
      <c r="M175" s="133"/>
      <c r="N175" s="108"/>
      <c r="O175" s="108"/>
      <c r="P175" s="140"/>
      <c r="Q175" s="148"/>
      <c r="R175" s="116"/>
      <c r="S175" s="116"/>
      <c r="T175" s="116"/>
      <c r="U175" s="148"/>
      <c r="V175" s="116"/>
      <c r="W175" s="108"/>
      <c r="X175" s="148"/>
      <c r="Z175" s="108"/>
      <c r="AA175" s="148"/>
      <c r="AB175" s="116"/>
      <c r="AC175" s="108"/>
      <c r="AD175" s="148"/>
      <c r="AE175" s="116"/>
      <c r="AF175"/>
    </row>
    <row r="176" spans="2:32" x14ac:dyDescent="0.2">
      <c r="B176"/>
      <c r="C176"/>
      <c r="D176" s="160"/>
      <c r="E176" s="148"/>
      <c r="F176" s="122"/>
      <c r="G176" s="148"/>
      <c r="H176" s="108"/>
      <c r="I176" s="116"/>
      <c r="J176" s="157"/>
      <c r="K176" s="128"/>
      <c r="L176" s="114"/>
      <c r="M176" s="133"/>
      <c r="N176" s="108"/>
      <c r="O176" s="108"/>
      <c r="P176" s="140"/>
      <c r="Q176" s="148"/>
      <c r="R176" s="116"/>
      <c r="S176" s="116"/>
      <c r="T176" s="116"/>
      <c r="U176" s="148"/>
      <c r="V176" s="116"/>
      <c r="W176" s="108"/>
      <c r="X176" s="148"/>
      <c r="Z176" s="108"/>
      <c r="AA176" s="148"/>
      <c r="AB176" s="116"/>
      <c r="AC176" s="108"/>
      <c r="AD176" s="148"/>
      <c r="AE176" s="116"/>
      <c r="AF176"/>
    </row>
    <row r="177" spans="2:32" x14ac:dyDescent="0.2">
      <c r="B177"/>
      <c r="C177"/>
      <c r="D177" s="160"/>
      <c r="E177" s="148"/>
      <c r="F177" s="122"/>
      <c r="G177" s="148"/>
      <c r="H177" s="108"/>
      <c r="I177" s="116"/>
      <c r="J177" s="157"/>
      <c r="K177" s="128"/>
      <c r="L177" s="114"/>
      <c r="M177" s="133"/>
      <c r="N177" s="108"/>
      <c r="O177" s="108"/>
      <c r="P177" s="140"/>
      <c r="Q177" s="148"/>
      <c r="R177" s="116"/>
      <c r="S177" s="116"/>
      <c r="T177" s="116"/>
      <c r="U177" s="148"/>
      <c r="V177" s="116"/>
      <c r="W177" s="108"/>
      <c r="X177" s="148"/>
      <c r="Z177" s="108"/>
      <c r="AA177" s="148"/>
      <c r="AB177" s="116"/>
      <c r="AC177" s="108"/>
      <c r="AD177" s="148"/>
      <c r="AE177" s="116"/>
      <c r="AF177"/>
    </row>
    <row r="178" spans="2:32" x14ac:dyDescent="0.2">
      <c r="B178"/>
      <c r="C178"/>
      <c r="D178" s="160"/>
      <c r="E178" s="148"/>
      <c r="F178" s="122"/>
      <c r="G178" s="148"/>
      <c r="H178" s="108"/>
      <c r="I178" s="116"/>
      <c r="J178" s="157"/>
      <c r="K178" s="128"/>
      <c r="L178" s="114"/>
      <c r="M178" s="133"/>
      <c r="N178" s="108"/>
      <c r="O178" s="108"/>
      <c r="P178" s="140"/>
      <c r="Q178" s="148"/>
      <c r="R178" s="116"/>
      <c r="S178" s="116"/>
      <c r="T178" s="116"/>
      <c r="U178" s="148"/>
      <c r="V178" s="116"/>
      <c r="W178" s="108"/>
      <c r="X178" s="148"/>
      <c r="Z178" s="108"/>
      <c r="AA178" s="148"/>
      <c r="AB178" s="116"/>
      <c r="AC178" s="108"/>
      <c r="AD178" s="148"/>
      <c r="AE178" s="116"/>
      <c r="AF178"/>
    </row>
    <row r="179" spans="2:32" x14ac:dyDescent="0.2">
      <c r="B179"/>
      <c r="C179"/>
      <c r="D179" s="160"/>
      <c r="E179" s="148"/>
      <c r="F179" s="122"/>
      <c r="G179" s="148"/>
      <c r="H179" s="108"/>
      <c r="I179" s="116"/>
      <c r="J179" s="157"/>
      <c r="K179" s="128"/>
      <c r="L179" s="114"/>
      <c r="M179" s="133"/>
      <c r="N179" s="108"/>
      <c r="O179" s="108"/>
      <c r="P179" s="140"/>
      <c r="Q179" s="148"/>
      <c r="R179" s="116"/>
      <c r="S179" s="116"/>
      <c r="T179" s="116"/>
      <c r="U179" s="148"/>
      <c r="V179" s="116"/>
      <c r="W179" s="108"/>
      <c r="X179" s="148"/>
      <c r="Z179" s="108"/>
      <c r="AA179" s="148"/>
      <c r="AB179" s="116"/>
      <c r="AC179" s="108"/>
      <c r="AD179" s="148"/>
      <c r="AE179" s="116"/>
      <c r="AF179"/>
    </row>
    <row r="180" spans="2:32" x14ac:dyDescent="0.2">
      <c r="B180"/>
      <c r="C180"/>
      <c r="D180" s="160"/>
      <c r="E180" s="148"/>
      <c r="F180" s="122"/>
      <c r="G180" s="148"/>
      <c r="H180" s="108"/>
      <c r="I180" s="116"/>
      <c r="J180" s="157"/>
      <c r="K180" s="128"/>
      <c r="L180" s="114"/>
      <c r="M180" s="133"/>
      <c r="N180" s="108"/>
      <c r="O180" s="108"/>
      <c r="P180" s="140"/>
      <c r="Q180" s="148"/>
      <c r="R180" s="116"/>
      <c r="S180" s="116"/>
      <c r="T180" s="116"/>
      <c r="U180" s="148"/>
      <c r="V180" s="116"/>
      <c r="W180" s="108"/>
      <c r="X180" s="148"/>
      <c r="Z180" s="108"/>
      <c r="AA180" s="148"/>
      <c r="AB180" s="116"/>
      <c r="AC180" s="108"/>
      <c r="AD180" s="148"/>
      <c r="AE180" s="116"/>
      <c r="AF180"/>
    </row>
    <row r="181" spans="2:32" x14ac:dyDescent="0.2">
      <c r="B181"/>
      <c r="C181"/>
      <c r="D181" s="160"/>
      <c r="E181" s="148"/>
      <c r="F181" s="122"/>
      <c r="G181" s="148"/>
      <c r="H181" s="108"/>
      <c r="I181" s="116"/>
      <c r="J181" s="157"/>
      <c r="K181" s="128"/>
      <c r="L181" s="114"/>
      <c r="M181" s="133"/>
      <c r="N181" s="108"/>
      <c r="O181" s="108"/>
      <c r="P181" s="140"/>
      <c r="Q181" s="148"/>
      <c r="R181" s="116"/>
      <c r="S181" s="116"/>
      <c r="T181" s="116"/>
      <c r="U181" s="148"/>
      <c r="V181" s="116"/>
      <c r="W181" s="108"/>
      <c r="X181" s="148"/>
      <c r="Z181" s="108"/>
      <c r="AA181" s="148"/>
      <c r="AB181" s="116"/>
      <c r="AC181" s="108"/>
      <c r="AD181" s="148"/>
      <c r="AE181" s="116"/>
      <c r="AF181"/>
    </row>
    <row r="182" spans="2:32" x14ac:dyDescent="0.2">
      <c r="B182"/>
      <c r="C182"/>
      <c r="D182" s="160"/>
      <c r="E182" s="148"/>
      <c r="F182" s="122"/>
      <c r="G182" s="148"/>
      <c r="H182" s="108"/>
      <c r="I182" s="116"/>
      <c r="J182" s="157"/>
      <c r="K182" s="128"/>
      <c r="L182" s="114"/>
      <c r="M182" s="133"/>
      <c r="N182" s="108"/>
      <c r="O182" s="108"/>
      <c r="P182" s="140"/>
      <c r="Q182" s="148"/>
      <c r="R182" s="116"/>
      <c r="S182" s="116"/>
      <c r="T182" s="116"/>
      <c r="U182" s="148"/>
      <c r="V182" s="116"/>
      <c r="W182" s="108"/>
      <c r="X182" s="148"/>
      <c r="Z182" s="108"/>
      <c r="AA182" s="148"/>
      <c r="AB182" s="116"/>
      <c r="AC182" s="108"/>
      <c r="AD182" s="148"/>
      <c r="AE182" s="116"/>
      <c r="AF182"/>
    </row>
    <row r="183" spans="2:32" x14ac:dyDescent="0.2">
      <c r="B183"/>
      <c r="C183"/>
      <c r="D183" s="160"/>
      <c r="E183" s="148"/>
      <c r="F183" s="122"/>
      <c r="G183" s="148"/>
      <c r="H183" s="108"/>
      <c r="I183" s="116"/>
      <c r="J183" s="157"/>
      <c r="K183" s="128"/>
      <c r="L183" s="114"/>
      <c r="M183" s="133"/>
      <c r="N183" s="108"/>
      <c r="O183" s="108"/>
      <c r="P183" s="140"/>
      <c r="Q183" s="148"/>
      <c r="R183" s="116"/>
      <c r="S183" s="116"/>
      <c r="T183" s="116"/>
      <c r="U183" s="148"/>
      <c r="V183" s="116"/>
      <c r="W183" s="108"/>
      <c r="X183" s="148"/>
      <c r="Z183" s="108"/>
      <c r="AA183" s="148"/>
      <c r="AB183" s="116"/>
      <c r="AC183" s="108"/>
      <c r="AD183" s="148"/>
      <c r="AE183" s="116"/>
      <c r="AF183"/>
    </row>
    <row r="184" spans="2:32" x14ac:dyDescent="0.2">
      <c r="B184"/>
      <c r="C184"/>
      <c r="D184" s="160"/>
      <c r="E184" s="148"/>
      <c r="F184" s="122"/>
      <c r="G184" s="148"/>
      <c r="H184" s="108"/>
      <c r="I184" s="116"/>
      <c r="J184" s="157"/>
      <c r="K184" s="128"/>
      <c r="L184" s="114"/>
      <c r="M184" s="133"/>
      <c r="N184" s="108"/>
      <c r="O184" s="108"/>
      <c r="P184" s="140"/>
      <c r="Q184" s="148"/>
      <c r="R184" s="116"/>
      <c r="S184" s="116"/>
      <c r="T184" s="116"/>
      <c r="U184" s="148"/>
      <c r="V184" s="116"/>
      <c r="W184" s="108"/>
      <c r="X184" s="148"/>
      <c r="Z184" s="108"/>
      <c r="AA184" s="148"/>
      <c r="AB184" s="116"/>
      <c r="AC184" s="108"/>
      <c r="AD184" s="148"/>
      <c r="AE184" s="116"/>
      <c r="AF184"/>
    </row>
    <row r="185" spans="2:32" x14ac:dyDescent="0.2">
      <c r="B185"/>
      <c r="C185"/>
      <c r="D185" s="160"/>
      <c r="E185" s="148"/>
      <c r="F185" s="122"/>
      <c r="G185" s="148"/>
      <c r="H185" s="108"/>
      <c r="I185" s="116"/>
      <c r="J185" s="157"/>
      <c r="K185" s="128"/>
      <c r="L185" s="114"/>
      <c r="M185" s="133"/>
      <c r="N185" s="108"/>
      <c r="O185" s="108"/>
      <c r="P185" s="140"/>
      <c r="Q185" s="148"/>
      <c r="R185" s="116"/>
      <c r="S185" s="116"/>
      <c r="T185" s="116"/>
      <c r="U185" s="148"/>
      <c r="V185" s="116"/>
      <c r="W185" s="108"/>
      <c r="X185" s="148"/>
      <c r="Z185" s="108"/>
      <c r="AA185" s="148"/>
      <c r="AB185" s="116"/>
      <c r="AC185" s="108"/>
      <c r="AD185" s="148"/>
      <c r="AE185" s="116"/>
      <c r="AF185"/>
    </row>
    <row r="186" spans="2:32" x14ac:dyDescent="0.2">
      <c r="B186"/>
      <c r="C186"/>
      <c r="D186" s="160"/>
      <c r="E186" s="148"/>
      <c r="F186" s="122"/>
      <c r="G186" s="148"/>
      <c r="H186" s="108"/>
      <c r="I186" s="116"/>
      <c r="J186" s="157"/>
      <c r="K186" s="128"/>
      <c r="L186" s="114"/>
      <c r="M186" s="133"/>
      <c r="N186" s="108"/>
      <c r="O186" s="108"/>
      <c r="P186" s="140"/>
      <c r="Q186" s="148"/>
      <c r="R186" s="116"/>
      <c r="S186" s="116"/>
      <c r="T186" s="116"/>
      <c r="U186" s="148"/>
      <c r="V186" s="116"/>
      <c r="W186" s="108"/>
      <c r="X186" s="148"/>
      <c r="Z186" s="108"/>
      <c r="AA186" s="148"/>
      <c r="AB186" s="116"/>
      <c r="AC186" s="108"/>
      <c r="AD186" s="148"/>
      <c r="AE186" s="116"/>
      <c r="AF186"/>
    </row>
    <row r="187" spans="2:32" x14ac:dyDescent="0.2">
      <c r="B187"/>
      <c r="C187"/>
      <c r="D187" s="160"/>
      <c r="E187" s="148"/>
      <c r="F187" s="122"/>
      <c r="G187" s="148"/>
      <c r="H187" s="108"/>
      <c r="I187" s="116"/>
      <c r="J187" s="157"/>
      <c r="K187" s="128"/>
      <c r="L187" s="114"/>
      <c r="M187" s="133"/>
      <c r="N187" s="108"/>
      <c r="O187" s="108"/>
      <c r="P187" s="140"/>
      <c r="Q187" s="148"/>
      <c r="R187" s="116"/>
      <c r="S187" s="116"/>
      <c r="T187" s="116"/>
      <c r="U187" s="148"/>
      <c r="V187" s="116"/>
      <c r="W187" s="108"/>
      <c r="X187" s="148"/>
      <c r="Z187" s="108"/>
      <c r="AA187" s="148"/>
      <c r="AB187" s="116"/>
      <c r="AC187" s="108"/>
      <c r="AD187" s="148"/>
      <c r="AE187" s="116"/>
      <c r="AF187"/>
    </row>
    <row r="188" spans="2:32" x14ac:dyDescent="0.2">
      <c r="B188"/>
      <c r="C188"/>
      <c r="D188" s="160"/>
      <c r="E188" s="148"/>
      <c r="F188" s="122"/>
      <c r="G188" s="148"/>
      <c r="H188" s="108"/>
      <c r="I188" s="116"/>
      <c r="J188" s="157"/>
      <c r="K188" s="128"/>
      <c r="L188" s="114"/>
      <c r="M188" s="133"/>
      <c r="N188" s="108"/>
      <c r="O188" s="108"/>
      <c r="P188" s="140"/>
      <c r="Q188" s="148"/>
      <c r="R188" s="116"/>
      <c r="S188" s="116"/>
      <c r="T188" s="116"/>
      <c r="U188" s="148"/>
      <c r="V188" s="116"/>
      <c r="W188" s="108"/>
      <c r="X188" s="148"/>
      <c r="Z188" s="108"/>
      <c r="AA188" s="148"/>
      <c r="AB188" s="116"/>
      <c r="AC188" s="108"/>
      <c r="AD188" s="148"/>
      <c r="AE188" s="116"/>
      <c r="AF188"/>
    </row>
    <row r="189" spans="2:32" x14ac:dyDescent="0.2">
      <c r="B189"/>
      <c r="C189"/>
      <c r="D189" s="160"/>
      <c r="E189" s="148"/>
      <c r="F189" s="122"/>
      <c r="G189" s="148"/>
      <c r="H189" s="108"/>
      <c r="I189" s="116"/>
      <c r="J189" s="157"/>
      <c r="K189" s="128"/>
      <c r="L189" s="114"/>
      <c r="M189" s="133"/>
      <c r="N189" s="108"/>
      <c r="O189" s="108"/>
      <c r="P189" s="140"/>
      <c r="Q189" s="148"/>
      <c r="R189" s="116"/>
      <c r="S189" s="116"/>
      <c r="T189" s="116"/>
      <c r="U189" s="148"/>
      <c r="V189" s="116"/>
      <c r="W189" s="108"/>
      <c r="X189" s="148"/>
      <c r="Z189" s="108"/>
      <c r="AA189" s="148"/>
      <c r="AB189" s="116"/>
      <c r="AC189" s="108"/>
      <c r="AD189" s="148"/>
      <c r="AE189" s="116"/>
      <c r="AF189"/>
    </row>
    <row r="190" spans="2:32" x14ac:dyDescent="0.2">
      <c r="B190"/>
      <c r="C190"/>
      <c r="D190" s="160"/>
      <c r="E190" s="148"/>
      <c r="F190" s="122"/>
      <c r="G190" s="148"/>
      <c r="H190" s="108"/>
      <c r="I190" s="116"/>
      <c r="J190" s="157"/>
      <c r="K190" s="128"/>
      <c r="L190" s="114"/>
      <c r="M190" s="133"/>
      <c r="N190" s="108"/>
      <c r="O190" s="108"/>
      <c r="P190" s="140"/>
      <c r="Q190" s="148"/>
      <c r="R190" s="116"/>
      <c r="S190" s="116"/>
      <c r="T190" s="116"/>
      <c r="U190" s="148"/>
      <c r="V190" s="116"/>
      <c r="W190" s="108"/>
      <c r="X190" s="148"/>
      <c r="Z190" s="108"/>
      <c r="AA190" s="148"/>
      <c r="AB190" s="116"/>
      <c r="AC190" s="108"/>
      <c r="AD190" s="148"/>
      <c r="AE190" s="116"/>
      <c r="AF190"/>
    </row>
    <row r="191" spans="2:32" x14ac:dyDescent="0.2">
      <c r="B191"/>
      <c r="C191"/>
      <c r="D191" s="160"/>
      <c r="E191" s="148"/>
      <c r="F191" s="122"/>
      <c r="G191" s="148"/>
      <c r="H191" s="108"/>
      <c r="I191" s="116"/>
      <c r="J191" s="157"/>
      <c r="K191" s="128"/>
      <c r="L191" s="114"/>
      <c r="M191" s="133"/>
      <c r="N191" s="108"/>
      <c r="O191" s="108"/>
      <c r="P191" s="140"/>
      <c r="Q191" s="148"/>
      <c r="R191" s="116"/>
      <c r="S191" s="116"/>
      <c r="T191" s="116"/>
      <c r="U191" s="148"/>
      <c r="V191" s="116"/>
      <c r="W191" s="108"/>
      <c r="X191" s="148"/>
      <c r="Z191" s="108"/>
      <c r="AA191" s="148"/>
      <c r="AB191" s="116"/>
      <c r="AC191" s="108"/>
      <c r="AD191" s="148"/>
      <c r="AE191" s="116"/>
      <c r="AF191"/>
    </row>
    <row r="192" spans="2:32" x14ac:dyDescent="0.2">
      <c r="B192"/>
      <c r="C192"/>
      <c r="D192" s="160"/>
      <c r="E192" s="148"/>
      <c r="F192" s="122"/>
      <c r="G192" s="148"/>
      <c r="H192" s="108"/>
      <c r="I192" s="116"/>
      <c r="J192" s="157"/>
      <c r="K192" s="128"/>
      <c r="L192" s="114"/>
      <c r="M192" s="133"/>
      <c r="N192" s="108"/>
      <c r="O192" s="108"/>
      <c r="P192" s="140"/>
      <c r="Q192" s="148"/>
      <c r="R192" s="116"/>
      <c r="S192" s="116"/>
      <c r="T192" s="116"/>
      <c r="U192" s="148"/>
      <c r="V192" s="116"/>
      <c r="W192" s="108"/>
      <c r="X192" s="148"/>
      <c r="Z192" s="108"/>
      <c r="AA192" s="148"/>
      <c r="AB192" s="116"/>
      <c r="AC192" s="108"/>
      <c r="AD192" s="148"/>
      <c r="AE192" s="116"/>
      <c r="AF192"/>
    </row>
    <row r="193" spans="2:32" x14ac:dyDescent="0.2">
      <c r="B193"/>
      <c r="C193"/>
      <c r="D193" s="160"/>
      <c r="E193" s="148"/>
      <c r="F193" s="122"/>
      <c r="G193" s="148"/>
      <c r="H193" s="108"/>
      <c r="I193" s="116"/>
      <c r="J193" s="157"/>
      <c r="K193" s="128"/>
      <c r="L193" s="114"/>
      <c r="M193" s="133"/>
      <c r="N193" s="108"/>
      <c r="O193" s="108"/>
      <c r="P193" s="140"/>
      <c r="Q193" s="148"/>
      <c r="R193" s="116"/>
      <c r="S193" s="116"/>
      <c r="T193" s="116"/>
      <c r="U193" s="148"/>
      <c r="V193" s="116"/>
      <c r="W193" s="108"/>
      <c r="X193" s="148"/>
      <c r="Z193" s="108"/>
      <c r="AA193" s="148"/>
      <c r="AB193" s="116"/>
      <c r="AC193" s="108"/>
      <c r="AD193" s="148"/>
      <c r="AE193" s="116"/>
      <c r="AF193"/>
    </row>
    <row r="194" spans="2:32" x14ac:dyDescent="0.2">
      <c r="B194"/>
      <c r="C194"/>
      <c r="D194" s="160"/>
      <c r="E194" s="148"/>
      <c r="F194" s="122"/>
      <c r="G194" s="148"/>
      <c r="H194" s="108"/>
      <c r="I194" s="116"/>
      <c r="J194" s="157"/>
      <c r="K194" s="128"/>
      <c r="L194" s="114"/>
      <c r="M194" s="133"/>
      <c r="N194" s="108"/>
      <c r="O194" s="108"/>
      <c r="P194" s="140"/>
      <c r="Q194" s="148"/>
      <c r="R194" s="116"/>
      <c r="S194" s="116"/>
      <c r="T194" s="116"/>
      <c r="U194" s="148"/>
      <c r="V194" s="116"/>
      <c r="W194" s="108"/>
      <c r="X194" s="148"/>
      <c r="Z194" s="108"/>
      <c r="AA194" s="148"/>
      <c r="AB194" s="116"/>
      <c r="AC194" s="108"/>
      <c r="AD194" s="148"/>
      <c r="AE194" s="116"/>
      <c r="AF194"/>
    </row>
    <row r="195" spans="2:32" x14ac:dyDescent="0.2">
      <c r="B195"/>
      <c r="C195"/>
      <c r="D195" s="160"/>
      <c r="E195" s="148"/>
      <c r="F195" s="122"/>
      <c r="G195" s="148"/>
      <c r="H195" s="108"/>
      <c r="I195" s="116"/>
      <c r="J195" s="157"/>
      <c r="K195" s="128"/>
      <c r="L195" s="114"/>
      <c r="M195" s="133"/>
      <c r="N195" s="108"/>
      <c r="O195" s="108"/>
      <c r="P195" s="140"/>
      <c r="Q195" s="148"/>
      <c r="R195" s="116"/>
      <c r="S195" s="116"/>
      <c r="T195" s="116"/>
      <c r="U195" s="148"/>
      <c r="V195" s="116"/>
      <c r="W195" s="108"/>
      <c r="X195" s="148"/>
      <c r="Z195" s="108"/>
      <c r="AA195" s="148"/>
      <c r="AB195" s="116"/>
      <c r="AC195" s="108"/>
      <c r="AD195" s="148"/>
      <c r="AE195" s="116"/>
      <c r="AF195"/>
    </row>
    <row r="196" spans="2:32" x14ac:dyDescent="0.2">
      <c r="B196"/>
      <c r="C196"/>
      <c r="D196" s="160"/>
      <c r="E196" s="148"/>
      <c r="F196" s="122"/>
      <c r="G196" s="148"/>
      <c r="H196" s="108"/>
      <c r="I196" s="116"/>
      <c r="J196" s="157"/>
      <c r="K196" s="128"/>
      <c r="L196" s="114"/>
      <c r="M196" s="133"/>
      <c r="N196" s="108"/>
      <c r="O196" s="108"/>
      <c r="P196" s="140"/>
      <c r="Q196" s="148"/>
      <c r="R196" s="116"/>
      <c r="S196" s="116"/>
      <c r="T196" s="116"/>
      <c r="U196" s="148"/>
      <c r="V196" s="116"/>
      <c r="W196" s="108"/>
      <c r="X196" s="148"/>
      <c r="Z196" s="108"/>
      <c r="AA196" s="148"/>
      <c r="AB196" s="116"/>
      <c r="AC196" s="108"/>
      <c r="AD196" s="148"/>
      <c r="AE196" s="116"/>
      <c r="AF196"/>
    </row>
    <row r="197" spans="2:32" x14ac:dyDescent="0.2">
      <c r="B197"/>
      <c r="C197"/>
      <c r="D197" s="160"/>
      <c r="E197" s="148"/>
      <c r="F197" s="122"/>
      <c r="G197" s="148"/>
      <c r="H197" s="108"/>
      <c r="I197" s="116"/>
      <c r="J197" s="157"/>
      <c r="K197" s="128"/>
      <c r="L197" s="114"/>
      <c r="M197" s="133"/>
      <c r="N197" s="108"/>
      <c r="O197" s="108"/>
      <c r="P197" s="140"/>
      <c r="Q197" s="148"/>
      <c r="R197" s="116"/>
      <c r="S197" s="116"/>
      <c r="T197" s="116"/>
      <c r="U197" s="148"/>
      <c r="V197" s="116"/>
      <c r="W197" s="108"/>
      <c r="X197" s="148"/>
      <c r="Z197" s="108"/>
      <c r="AA197" s="148"/>
      <c r="AB197" s="116"/>
      <c r="AC197" s="108"/>
      <c r="AD197" s="148"/>
      <c r="AE197" s="116"/>
      <c r="AF197"/>
    </row>
    <row r="198" spans="2:32" x14ac:dyDescent="0.2">
      <c r="B198"/>
      <c r="C198"/>
      <c r="D198" s="160"/>
      <c r="E198" s="148"/>
      <c r="F198" s="122"/>
      <c r="G198" s="148"/>
      <c r="H198" s="108"/>
      <c r="I198" s="116"/>
      <c r="J198" s="157"/>
      <c r="K198" s="128"/>
      <c r="L198" s="114"/>
      <c r="M198" s="133"/>
      <c r="N198" s="108"/>
      <c r="O198" s="108"/>
      <c r="P198" s="140"/>
      <c r="Q198" s="148"/>
      <c r="R198" s="116"/>
      <c r="S198" s="116"/>
      <c r="T198" s="116"/>
      <c r="U198" s="148"/>
      <c r="V198" s="116"/>
      <c r="W198" s="108"/>
      <c r="X198" s="148"/>
      <c r="Z198" s="108"/>
      <c r="AA198" s="148"/>
      <c r="AB198" s="116"/>
      <c r="AC198" s="108"/>
      <c r="AD198" s="148"/>
      <c r="AE198" s="116"/>
      <c r="AF198"/>
    </row>
    <row r="199" spans="2:32" x14ac:dyDescent="0.2">
      <c r="B199"/>
      <c r="C199"/>
      <c r="D199" s="160"/>
      <c r="E199" s="148"/>
      <c r="F199" s="122"/>
      <c r="G199" s="148"/>
      <c r="H199" s="108"/>
      <c r="I199" s="116"/>
      <c r="J199" s="157"/>
      <c r="K199" s="128"/>
      <c r="L199" s="114"/>
      <c r="M199" s="133"/>
      <c r="N199" s="108"/>
      <c r="O199" s="108"/>
      <c r="P199" s="140"/>
      <c r="Q199" s="148"/>
      <c r="R199" s="116"/>
      <c r="S199" s="116"/>
      <c r="T199" s="116"/>
      <c r="U199" s="148"/>
      <c r="V199" s="116"/>
      <c r="W199" s="108"/>
      <c r="X199" s="148"/>
      <c r="Z199" s="108"/>
      <c r="AA199" s="148"/>
      <c r="AB199" s="116"/>
      <c r="AC199" s="108"/>
      <c r="AD199" s="148"/>
      <c r="AE199" s="116"/>
      <c r="AF199"/>
    </row>
    <row r="200" spans="2:32" x14ac:dyDescent="0.2">
      <c r="B200"/>
      <c r="C200"/>
      <c r="D200" s="160"/>
      <c r="E200" s="148"/>
      <c r="F200" s="122"/>
      <c r="G200" s="148"/>
      <c r="H200" s="108"/>
      <c r="I200" s="116"/>
      <c r="J200" s="157"/>
      <c r="K200" s="128"/>
      <c r="L200" s="114"/>
      <c r="M200" s="133"/>
      <c r="N200" s="108"/>
      <c r="O200" s="108"/>
      <c r="P200" s="140"/>
      <c r="Q200" s="148"/>
      <c r="R200" s="116"/>
      <c r="S200" s="116"/>
      <c r="T200" s="116"/>
      <c r="U200" s="148"/>
      <c r="V200" s="116"/>
      <c r="W200" s="108"/>
      <c r="X200" s="148"/>
      <c r="Z200" s="108"/>
      <c r="AA200" s="148"/>
      <c r="AB200" s="116"/>
      <c r="AC200" s="108"/>
      <c r="AD200" s="148"/>
      <c r="AE200" s="116"/>
      <c r="AF200"/>
    </row>
    <row r="202" spans="2:32" x14ac:dyDescent="0.2">
      <c r="B202"/>
      <c r="C202"/>
      <c r="D202" s="160"/>
      <c r="F202" s="122"/>
      <c r="G202" s="148"/>
      <c r="H202" s="108"/>
      <c r="I202" s="116"/>
      <c r="J202" s="157"/>
      <c r="K202" s="128"/>
      <c r="L202" s="114"/>
      <c r="M202" s="133"/>
      <c r="N202" s="108"/>
      <c r="O202" s="108"/>
      <c r="P202" s="140"/>
      <c r="Q202" s="148"/>
      <c r="R202" s="116"/>
      <c r="S202" s="116"/>
      <c r="T202" s="116"/>
      <c r="U202" s="148"/>
      <c r="V202" s="116"/>
      <c r="W202" s="108"/>
      <c r="X202" s="148"/>
      <c r="Z202" s="108"/>
      <c r="AA202" s="148"/>
      <c r="AB202" s="116"/>
      <c r="AC202" s="108"/>
      <c r="AD202" s="148"/>
      <c r="AE202" s="116"/>
      <c r="AF202"/>
    </row>
    <row r="203" spans="2:32" x14ac:dyDescent="0.2">
      <c r="B203"/>
      <c r="C203"/>
      <c r="D203" s="160"/>
      <c r="F203" s="122"/>
      <c r="G203" s="148"/>
      <c r="H203" s="108"/>
      <c r="I203" s="116"/>
      <c r="J203" s="157"/>
      <c r="K203" s="128"/>
      <c r="L203" s="114"/>
      <c r="M203" s="133"/>
      <c r="N203" s="108"/>
      <c r="O203" s="108"/>
      <c r="P203" s="140"/>
      <c r="Q203" s="148"/>
      <c r="R203" s="116"/>
      <c r="S203" s="116"/>
      <c r="T203" s="116"/>
      <c r="U203" s="148"/>
      <c r="V203" s="116"/>
      <c r="W203" s="108"/>
      <c r="X203" s="148"/>
      <c r="Z203" s="108"/>
      <c r="AA203" s="148"/>
      <c r="AB203" s="116"/>
      <c r="AC203" s="108"/>
      <c r="AD203" s="148"/>
      <c r="AE203" s="116"/>
      <c r="AF203"/>
    </row>
    <row r="204" spans="2:32" x14ac:dyDescent="0.2">
      <c r="B204"/>
      <c r="C204"/>
      <c r="F204" s="122"/>
      <c r="G204" s="148"/>
      <c r="H204" s="108"/>
      <c r="I204" s="116"/>
      <c r="J204" s="157"/>
      <c r="K204" s="128"/>
      <c r="L204" s="114"/>
      <c r="M204" s="133"/>
      <c r="N204" s="108"/>
      <c r="O204" s="108"/>
      <c r="P204" s="140"/>
      <c r="Q204" s="148"/>
      <c r="R204" s="116"/>
      <c r="S204" s="116"/>
      <c r="T204" s="116"/>
      <c r="U204" s="148"/>
      <c r="V204" s="116"/>
      <c r="W204" s="108"/>
      <c r="X204" s="148"/>
      <c r="Z204" s="108"/>
      <c r="AA204" s="148"/>
      <c r="AB204" s="116"/>
      <c r="AC204" s="108"/>
      <c r="AD204" s="148"/>
      <c r="AE204" s="116"/>
      <c r="AF204"/>
    </row>
    <row r="205" spans="2:32" x14ac:dyDescent="0.2">
      <c r="B205"/>
      <c r="C205"/>
      <c r="F205" s="122"/>
      <c r="G205" s="148"/>
      <c r="H205" s="108"/>
      <c r="I205" s="116"/>
      <c r="J205" s="157"/>
      <c r="K205" s="128"/>
      <c r="L205" s="114"/>
      <c r="M205" s="133"/>
      <c r="N205" s="108"/>
      <c r="O205" s="108"/>
      <c r="P205" s="140"/>
      <c r="Q205" s="148"/>
      <c r="R205" s="116"/>
      <c r="S205" s="116"/>
      <c r="T205" s="116"/>
      <c r="U205" s="148"/>
      <c r="V205" s="116"/>
      <c r="W205" s="108"/>
      <c r="X205" s="148"/>
      <c r="Z205" s="108"/>
      <c r="AA205" s="148"/>
      <c r="AB205" s="116"/>
      <c r="AC205" s="108"/>
      <c r="AD205" s="148"/>
      <c r="AE205" s="116"/>
      <c r="AF205"/>
    </row>
    <row r="206" spans="2:32" x14ac:dyDescent="0.2">
      <c r="B206"/>
      <c r="C206"/>
      <c r="H206" s="108"/>
      <c r="I206" s="116"/>
      <c r="J206" s="157"/>
      <c r="K206" s="128"/>
      <c r="L206" s="114"/>
      <c r="M206" s="133"/>
      <c r="N206" s="108"/>
      <c r="O206" s="108"/>
      <c r="P206" s="140"/>
      <c r="Q206" s="148"/>
      <c r="R206" s="116"/>
      <c r="S206" s="116"/>
      <c r="T206" s="116"/>
      <c r="U206" s="148"/>
      <c r="V206" s="116"/>
      <c r="W206" s="108"/>
      <c r="X206" s="148"/>
      <c r="Z206" s="108"/>
      <c r="AA206" s="148"/>
      <c r="AB206" s="116"/>
      <c r="AC206" s="108"/>
      <c r="AD206" s="148"/>
      <c r="AE206" s="116"/>
      <c r="AF206"/>
    </row>
    <row r="207" spans="2:32" x14ac:dyDescent="0.2">
      <c r="B207"/>
      <c r="C207"/>
      <c r="H207" s="108"/>
      <c r="I207" s="116"/>
      <c r="J207" s="157"/>
      <c r="K207" s="128"/>
      <c r="L207" s="114"/>
      <c r="M207" s="133"/>
      <c r="N207" s="108"/>
      <c r="O207" s="108"/>
      <c r="P207" s="140"/>
      <c r="Q207" s="148"/>
      <c r="R207" s="116"/>
      <c r="S207" s="116"/>
      <c r="T207" s="116"/>
      <c r="U207" s="148"/>
      <c r="V207" s="116"/>
      <c r="W207" s="108"/>
      <c r="X207" s="148"/>
      <c r="Z207" s="108"/>
      <c r="AA207" s="148"/>
      <c r="AB207" s="116"/>
      <c r="AC207" s="108"/>
      <c r="AD207" s="148"/>
      <c r="AE207" s="116"/>
      <c r="AF207"/>
    </row>
    <row r="208" spans="2:32" x14ac:dyDescent="0.2">
      <c r="B208"/>
      <c r="C208"/>
      <c r="H208" s="108"/>
      <c r="I208" s="116"/>
      <c r="J208" s="157"/>
      <c r="K208" s="128"/>
      <c r="L208" s="114"/>
      <c r="M208" s="133"/>
      <c r="N208" s="108"/>
      <c r="O208" s="108"/>
      <c r="P208" s="140"/>
      <c r="Q208" s="148"/>
      <c r="R208" s="116"/>
      <c r="S208" s="116"/>
      <c r="T208" s="116"/>
      <c r="U208" s="148"/>
      <c r="V208" s="116"/>
      <c r="X208" s="148"/>
      <c r="Z208" s="108"/>
      <c r="AA208" s="148"/>
      <c r="AB208" s="116"/>
      <c r="AC208" s="108"/>
      <c r="AD208" s="148"/>
      <c r="AE208" s="116"/>
      <c r="AF208"/>
    </row>
    <row r="209" spans="2:32" x14ac:dyDescent="0.2">
      <c r="B209"/>
      <c r="C209"/>
      <c r="D209"/>
      <c r="E209"/>
      <c r="F209"/>
      <c r="G209"/>
      <c r="I209" s="72"/>
      <c r="J209"/>
      <c r="K209"/>
      <c r="L209"/>
      <c r="M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</sheetData>
  <conditionalFormatting sqref="N3:N11 N202:N1048576 N14:N80 N82:N86 N91:N200">
    <cfRule type="cellIs" dxfId="0" priority="1" operator="equal">
      <formula>3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E113" sqref="E113"/>
    </sheetView>
  </sheetViews>
  <sheetFormatPr defaultRowHeight="12.75" x14ac:dyDescent="0.2"/>
  <cols>
    <col min="1" max="1" width="9.140625" style="17"/>
    <col min="2" max="4" width="11.7109375" style="18" customWidth="1"/>
    <col min="5" max="5" width="14.42578125" style="18" customWidth="1"/>
    <col min="6" max="8" width="14.7109375" style="18" customWidth="1"/>
  </cols>
  <sheetData>
    <row r="1" spans="1:8" x14ac:dyDescent="0.2">
      <c r="A1" t="s">
        <v>1128</v>
      </c>
    </row>
    <row r="2" spans="1:8" x14ac:dyDescent="0.2">
      <c r="A2" s="14"/>
    </row>
    <row r="3" spans="1:8" ht="25.5" x14ac:dyDescent="0.2">
      <c r="A3" s="21" t="str">
        <f>'All data'!A3</f>
        <v>GBM</v>
      </c>
      <c r="B3" s="26" t="s">
        <v>89</v>
      </c>
      <c r="C3" s="26" t="s">
        <v>88</v>
      </c>
      <c r="D3" s="26" t="s">
        <v>86</v>
      </c>
      <c r="E3" s="26" t="s">
        <v>87</v>
      </c>
      <c r="F3" s="26" t="s">
        <v>394</v>
      </c>
      <c r="G3" s="26" t="s">
        <v>90</v>
      </c>
      <c r="H3" s="26" t="s">
        <v>91</v>
      </c>
    </row>
    <row r="4" spans="1:8" x14ac:dyDescent="0.2">
      <c r="A4" s="21">
        <f>'All data'!A4</f>
        <v>3</v>
      </c>
      <c r="B4" s="30" t="str">
        <f>'All data'!AD4</f>
        <v>yes</v>
      </c>
      <c r="C4" s="30" t="str">
        <f>'All data'!AE4</f>
        <v>yes</v>
      </c>
      <c r="D4" s="30" t="str">
        <f>'All data'!AF4</f>
        <v>yes</v>
      </c>
      <c r="E4" s="30" t="str">
        <f>'All data'!AG4</f>
        <v>no</v>
      </c>
      <c r="F4" s="30" t="str">
        <f>'All data'!AH4</f>
        <v>few</v>
      </c>
      <c r="G4" s="30" t="str">
        <f>'All data'!AI4</f>
        <v>no</v>
      </c>
      <c r="H4" s="30" t="str">
        <f>'All data'!AJ4</f>
        <v>yes</v>
      </c>
    </row>
    <row r="5" spans="1:8" x14ac:dyDescent="0.2">
      <c r="A5" s="21">
        <f>'All data'!A5</f>
        <v>5</v>
      </c>
      <c r="B5" s="37" t="str">
        <f>'All data'!AD5</f>
        <v>yes</v>
      </c>
      <c r="C5" s="37" t="str">
        <f>'All data'!AE5</f>
        <v>yes</v>
      </c>
      <c r="D5" s="37" t="str">
        <f>'All data'!AF5</f>
        <v>yes</v>
      </c>
      <c r="E5" s="37" t="str">
        <f>'All data'!AG5</f>
        <v>yes</v>
      </c>
      <c r="F5" s="37" t="str">
        <f>'All data'!AH5</f>
        <v>yes</v>
      </c>
      <c r="G5" s="37" t="str">
        <f>'All data'!AI5</f>
        <v>yes</v>
      </c>
      <c r="H5" s="37" t="str">
        <f>'All data'!AJ5</f>
        <v>yes</v>
      </c>
    </row>
    <row r="6" spans="1:8" x14ac:dyDescent="0.2">
      <c r="A6" s="21">
        <f>'All data'!A6</f>
        <v>6</v>
      </c>
      <c r="B6" s="30" t="str">
        <f>'All data'!AD6</f>
        <v>yes</v>
      </c>
      <c r="C6" s="30" t="str">
        <f>'All data'!AE6</f>
        <v>yes</v>
      </c>
      <c r="D6" s="30" t="str">
        <f>'All data'!AF6</f>
        <v>yes</v>
      </c>
      <c r="E6" s="30" t="str">
        <f>'All data'!AG6</f>
        <v>yes</v>
      </c>
      <c r="F6" s="30" t="str">
        <f>'All data'!AH6</f>
        <v>yes</v>
      </c>
      <c r="G6" s="30" t="str">
        <f>'All data'!AI6</f>
        <v>yes</v>
      </c>
      <c r="H6" s="30" t="str">
        <f>'All data'!AJ6</f>
        <v>yes</v>
      </c>
    </row>
    <row r="7" spans="1:8" x14ac:dyDescent="0.2">
      <c r="A7" s="21">
        <f>'All data'!A7</f>
        <v>8</v>
      </c>
      <c r="B7" s="37" t="str">
        <f>'All data'!AD7</f>
        <v>yes</v>
      </c>
      <c r="C7" s="37" t="str">
        <f>'All data'!AE7</f>
        <v>yes</v>
      </c>
      <c r="D7" s="37" t="str">
        <f>'All data'!AF7</f>
        <v>yes</v>
      </c>
      <c r="E7" s="37" t="str">
        <f>'All data'!AG7</f>
        <v>yes</v>
      </c>
      <c r="F7" s="37" t="str">
        <f>'All data'!AH7</f>
        <v>yes</v>
      </c>
      <c r="G7" s="37" t="str">
        <f>'All data'!AI7</f>
        <v>yes</v>
      </c>
      <c r="H7" s="37" t="str">
        <f>'All data'!AJ7</f>
        <v>yes</v>
      </c>
    </row>
    <row r="8" spans="1:8" x14ac:dyDescent="0.2">
      <c r="A8" s="21">
        <f>'All data'!A8</f>
        <v>9</v>
      </c>
      <c r="B8" s="30" t="str">
        <f>'All data'!AD8</f>
        <v>yes</v>
      </c>
      <c r="C8" s="30" t="str">
        <f>'All data'!AE8</f>
        <v>yes</v>
      </c>
      <c r="D8" s="30" t="str">
        <f>'All data'!AF8</f>
        <v>yes</v>
      </c>
      <c r="E8" s="30" t="str">
        <f>'All data'!AG8</f>
        <v>yes</v>
      </c>
      <c r="F8" s="30" t="str">
        <f>'All data'!AH8</f>
        <v>yes</v>
      </c>
      <c r="G8" s="30" t="str">
        <f>'All data'!AI8</f>
        <v>yes</v>
      </c>
      <c r="H8" s="30" t="str">
        <f>'All data'!AJ8</f>
        <v>yes</v>
      </c>
    </row>
    <row r="9" spans="1:8" x14ac:dyDescent="0.2">
      <c r="A9" s="21">
        <f>'All data'!A9</f>
        <v>10</v>
      </c>
      <c r="B9" s="37" t="str">
        <f>'All data'!AD9</f>
        <v>yes</v>
      </c>
      <c r="C9" s="37" t="str">
        <f>'All data'!AE9</f>
        <v>yes</v>
      </c>
      <c r="D9" s="37" t="str">
        <f>'All data'!AF9</f>
        <v>yes</v>
      </c>
      <c r="E9" s="37" t="str">
        <f>'All data'!AG9</f>
        <v>yes</v>
      </c>
      <c r="F9" s="37" t="str">
        <f>'All data'!AH9</f>
        <v>yes</v>
      </c>
      <c r="G9" s="37" t="str">
        <f>'All data'!AI9</f>
        <v>yes</v>
      </c>
      <c r="H9" s="37" t="str">
        <f>'All data'!AJ9</f>
        <v>yes</v>
      </c>
    </row>
    <row r="10" spans="1:8" x14ac:dyDescent="0.2">
      <c r="A10" s="21">
        <f>'All data'!A10</f>
        <v>12</v>
      </c>
      <c r="B10" s="30" t="str">
        <f>'All data'!AD10</f>
        <v>yes</v>
      </c>
      <c r="C10" s="30" t="str">
        <f>'All data'!AE10</f>
        <v>yes</v>
      </c>
      <c r="D10" s="30" t="str">
        <f>'All data'!AF10</f>
        <v>yes</v>
      </c>
      <c r="E10" s="30" t="str">
        <f>'All data'!AG10</f>
        <v>yes</v>
      </c>
      <c r="F10" s="30" t="str">
        <f>'All data'!AH10</f>
        <v>yes</v>
      </c>
      <c r="G10" s="30" t="str">
        <f>'All data'!AI10</f>
        <v>yes</v>
      </c>
      <c r="H10" s="30" t="str">
        <f>'All data'!AJ10</f>
        <v>yes</v>
      </c>
    </row>
    <row r="11" spans="1:8" x14ac:dyDescent="0.2">
      <c r="A11" s="21">
        <f>'All data'!A11</f>
        <v>14</v>
      </c>
      <c r="B11" s="37" t="str">
        <f>'All data'!AD11</f>
        <v>yes</v>
      </c>
      <c r="C11" s="37" t="str">
        <f>'All data'!AE11</f>
        <v>yes</v>
      </c>
      <c r="D11" s="37" t="str">
        <f>'All data'!AF11</f>
        <v>yes</v>
      </c>
      <c r="E11" s="37" t="str">
        <f>'All data'!AG11</f>
        <v>yes</v>
      </c>
      <c r="F11" s="37" t="str">
        <f>'All data'!AH11</f>
        <v>yes</v>
      </c>
      <c r="G11" s="37" t="str">
        <f>'All data'!AI11</f>
        <v>yes</v>
      </c>
      <c r="H11" s="37" t="str">
        <f>'All data'!AJ11</f>
        <v>yes</v>
      </c>
    </row>
    <row r="12" spans="1:8" x14ac:dyDescent="0.2">
      <c r="A12" s="21">
        <f>'All data'!A12</f>
        <v>15</v>
      </c>
      <c r="B12" s="30" t="str">
        <f>'All data'!AD12</f>
        <v>yes</v>
      </c>
      <c r="C12" s="30" t="str">
        <f>'All data'!AE12</f>
        <v>yes</v>
      </c>
      <c r="D12" s="30" t="str">
        <f>'All data'!AF12</f>
        <v>yes</v>
      </c>
      <c r="E12" s="30" t="str">
        <f>'All data'!AG12</f>
        <v>yes</v>
      </c>
      <c r="F12" s="30" t="str">
        <f>'All data'!AH12</f>
        <v>yes</v>
      </c>
      <c r="G12" s="30" t="str">
        <f>'All data'!AI12</f>
        <v>yes</v>
      </c>
      <c r="H12" s="30" t="str">
        <f>'All data'!AJ12</f>
        <v>yes</v>
      </c>
    </row>
    <row r="13" spans="1:8" x14ac:dyDescent="0.2">
      <c r="A13" s="21">
        <f>'All data'!A13</f>
        <v>16</v>
      </c>
      <c r="B13" s="37" t="str">
        <f>'All data'!AD13</f>
        <v>yes</v>
      </c>
      <c r="C13" s="37" t="str">
        <f>'All data'!AE13</f>
        <v>yes</v>
      </c>
      <c r="D13" s="37" t="str">
        <f>'All data'!AF13</f>
        <v>yes</v>
      </c>
      <c r="E13" s="37" t="str">
        <f>'All data'!AG13</f>
        <v>yes</v>
      </c>
      <c r="F13" s="37" t="str">
        <f>'All data'!AH13</f>
        <v>yes</v>
      </c>
      <c r="G13" s="37" t="str">
        <f>'All data'!AI13</f>
        <v>few</v>
      </c>
      <c r="H13" s="37" t="str">
        <f>'All data'!AJ13</f>
        <v>yes</v>
      </c>
    </row>
    <row r="14" spans="1:8" x14ac:dyDescent="0.2">
      <c r="A14" s="21">
        <f>'All data'!A14</f>
        <v>22</v>
      </c>
      <c r="B14" s="30" t="str">
        <f>'All data'!AD14</f>
        <v>yes</v>
      </c>
      <c r="C14" s="30" t="str">
        <f>'All data'!AE14</f>
        <v>yes</v>
      </c>
      <c r="D14" s="30" t="str">
        <f>'All data'!AF14</f>
        <v>yes</v>
      </c>
      <c r="E14" s="30" t="str">
        <f>'All data'!AG14</f>
        <v>yes</v>
      </c>
      <c r="F14" s="30" t="str">
        <f>'All data'!AH14</f>
        <v>yes</v>
      </c>
      <c r="G14" s="30" t="str">
        <f>'All data'!AI14</f>
        <v>yes</v>
      </c>
      <c r="H14" s="30" t="str">
        <f>'All data'!AJ14</f>
        <v>yes</v>
      </c>
    </row>
    <row r="15" spans="1:8" x14ac:dyDescent="0.2">
      <c r="A15" s="21">
        <f>'All data'!A15</f>
        <v>26</v>
      </c>
      <c r="B15" s="37" t="str">
        <f>'All data'!AD15</f>
        <v>yes</v>
      </c>
      <c r="C15" s="37" t="str">
        <f>'All data'!AE15</f>
        <v>yes</v>
      </c>
      <c r="D15" s="37" t="str">
        <f>'All data'!AF15</f>
        <v>yes</v>
      </c>
      <c r="E15" s="37" t="str">
        <f>'All data'!AG15</f>
        <v>yes</v>
      </c>
      <c r="F15" s="37" t="str">
        <f>'All data'!AH15</f>
        <v>yes</v>
      </c>
      <c r="G15" s="37" t="str">
        <f>'All data'!AI15</f>
        <v>yes</v>
      </c>
      <c r="H15" s="37" t="str">
        <f>'All data'!AJ15</f>
        <v>yes</v>
      </c>
    </row>
    <row r="16" spans="1:8" x14ac:dyDescent="0.2">
      <c r="A16" s="21">
        <f>'All data'!A16</f>
        <v>28</v>
      </c>
      <c r="B16" s="30" t="str">
        <f>'All data'!AD16</f>
        <v>yes</v>
      </c>
      <c r="C16" s="30" t="str">
        <f>'All data'!AE16</f>
        <v>yes</v>
      </c>
      <c r="D16" s="30" t="str">
        <f>'All data'!AF16</f>
        <v>yes</v>
      </c>
      <c r="E16" s="30" t="str">
        <f>'All data'!AG16</f>
        <v>yes</v>
      </c>
      <c r="F16" s="30" t="str">
        <f>'All data'!AH16</f>
        <v>yes</v>
      </c>
      <c r="G16" s="30" t="str">
        <f>'All data'!AI16</f>
        <v>yes</v>
      </c>
      <c r="H16" s="30" t="str">
        <f>'All data'!AJ16</f>
        <v>yes</v>
      </c>
    </row>
    <row r="17" spans="1:8" x14ac:dyDescent="0.2">
      <c r="A17" s="21">
        <f>'All data'!A17</f>
        <v>34</v>
      </c>
      <c r="B17" s="37" t="str">
        <f>'All data'!AD17</f>
        <v>yes</v>
      </c>
      <c r="C17" s="37" t="str">
        <f>'All data'!AE17</f>
        <v>yes</v>
      </c>
      <c r="D17" s="37" t="str">
        <f>'All data'!AF17</f>
        <v>yes</v>
      </c>
      <c r="E17" s="37" t="str">
        <f>'All data'!AG17</f>
        <v>yes</v>
      </c>
      <c r="F17" s="37" t="str">
        <f>'All data'!AH17</f>
        <v>yes</v>
      </c>
      <c r="G17" s="37" t="str">
        <f>'All data'!AI17</f>
        <v>yes</v>
      </c>
      <c r="H17" s="37" t="str">
        <f>'All data'!AJ17</f>
        <v>yes</v>
      </c>
    </row>
    <row r="18" spans="1:8" x14ac:dyDescent="0.2">
      <c r="A18" s="21">
        <f>'All data'!A18</f>
        <v>36</v>
      </c>
      <c r="B18" s="30" t="str">
        <f>'All data'!AD18</f>
        <v>yes</v>
      </c>
      <c r="C18" s="30" t="str">
        <f>'All data'!AE18</f>
        <v>yes</v>
      </c>
      <c r="D18" s="30" t="str">
        <f>'All data'!AF18</f>
        <v>yes</v>
      </c>
      <c r="E18" s="30" t="str">
        <f>'All data'!AG18</f>
        <v>yes</v>
      </c>
      <c r="F18" s="30" t="str">
        <f>'All data'!AH18</f>
        <v>yes</v>
      </c>
      <c r="G18" s="30" t="str">
        <f>'All data'!AI18</f>
        <v>yes</v>
      </c>
      <c r="H18" s="30" t="str">
        <f>'All data'!AJ18</f>
        <v>yes</v>
      </c>
    </row>
    <row r="19" spans="1:8" x14ac:dyDescent="0.2">
      <c r="A19" s="21">
        <f>'All data'!A19</f>
        <v>38</v>
      </c>
      <c r="B19" s="37" t="str">
        <f>'All data'!AD19</f>
        <v>yes</v>
      </c>
      <c r="C19" s="37" t="str">
        <f>'All data'!AE19</f>
        <v>yes</v>
      </c>
      <c r="D19" s="37" t="str">
        <f>'All data'!AF19</f>
        <v>yes</v>
      </c>
      <c r="E19" s="37" t="str">
        <f>'All data'!AG19</f>
        <v>yes</v>
      </c>
      <c r="F19" s="37" t="str">
        <f>'All data'!AH19</f>
        <v>yes</v>
      </c>
      <c r="G19" s="37" t="str">
        <f>'All data'!AI19</f>
        <v>yes</v>
      </c>
      <c r="H19" s="37" t="str">
        <f>'All data'!AJ19</f>
        <v>yes</v>
      </c>
    </row>
    <row r="20" spans="1:8" x14ac:dyDescent="0.2">
      <c r="A20" s="21">
        <f>'All data'!A20</f>
        <v>39</v>
      </c>
      <c r="B20" s="30" t="str">
        <f>'All data'!AD20</f>
        <v>yes</v>
      </c>
      <c r="C20" s="30" t="str">
        <f>'All data'!AE20</f>
        <v>yes</v>
      </c>
      <c r="D20" s="30" t="str">
        <f>'All data'!AF20</f>
        <v>yes</v>
      </c>
      <c r="E20" s="30" t="str">
        <f>'All data'!AG20</f>
        <v>yes</v>
      </c>
      <c r="F20" s="30" t="str">
        <f>'All data'!AH20</f>
        <v>yes</v>
      </c>
      <c r="G20" s="30" t="str">
        <f>'All data'!AI20</f>
        <v>yes</v>
      </c>
      <c r="H20" s="30" t="str">
        <f>'All data'!AJ20</f>
        <v>yes</v>
      </c>
    </row>
    <row r="21" spans="1:8" x14ac:dyDescent="0.2">
      <c r="A21" s="21">
        <f>'All data'!A21</f>
        <v>40</v>
      </c>
      <c r="B21" s="37" t="str">
        <f>'All data'!AD21</f>
        <v>yes</v>
      </c>
      <c r="C21" s="37" t="str">
        <f>'All data'!AE21</f>
        <v>yes</v>
      </c>
      <c r="D21" s="37" t="str">
        <f>'All data'!AF21</f>
        <v>yes</v>
      </c>
      <c r="E21" s="37" t="str">
        <f>'All data'!AG21</f>
        <v>no</v>
      </c>
      <c r="F21" s="37" t="str">
        <f>'All data'!AH21</f>
        <v>yes</v>
      </c>
      <c r="G21" s="37" t="str">
        <f>'All data'!AI21</f>
        <v>yes</v>
      </c>
      <c r="H21" s="37" t="str">
        <f>'All data'!AJ21</f>
        <v>yes</v>
      </c>
    </row>
    <row r="22" spans="1:8" x14ac:dyDescent="0.2">
      <c r="A22" s="21">
        <f>'All data'!A22</f>
        <v>43</v>
      </c>
      <c r="B22" s="30" t="str">
        <f>'All data'!AD22</f>
        <v>yes</v>
      </c>
      <c r="C22" s="30" t="str">
        <f>'All data'!AE22</f>
        <v>yes</v>
      </c>
      <c r="D22" s="30" t="str">
        <f>'All data'!AF22</f>
        <v>yes</v>
      </c>
      <c r="E22" s="30" t="str">
        <f>'All data'!AG22</f>
        <v>yes</v>
      </c>
      <c r="F22" s="30" t="str">
        <f>'All data'!AH22</f>
        <v>yes</v>
      </c>
      <c r="G22" s="30" t="str">
        <f>'All data'!AI22</f>
        <v>yes</v>
      </c>
      <c r="H22" s="30" t="str">
        <f>'All data'!AJ22</f>
        <v>yes</v>
      </c>
    </row>
    <row r="23" spans="1:8" x14ac:dyDescent="0.2">
      <c r="A23" s="21">
        <f>'All data'!A23</f>
        <v>44</v>
      </c>
      <c r="B23" s="37" t="str">
        <f>'All data'!AD23</f>
        <v>yes</v>
      </c>
      <c r="C23" s="37" t="str">
        <f>'All data'!AE23</f>
        <v>yes</v>
      </c>
      <c r="D23" s="37" t="str">
        <f>'All data'!AF23</f>
        <v>yes</v>
      </c>
      <c r="E23" s="37" t="str">
        <f>'All data'!AG23</f>
        <v>yes</v>
      </c>
      <c r="F23" s="37" t="str">
        <f>'All data'!AH23</f>
        <v>yes</v>
      </c>
      <c r="G23" s="37" t="str">
        <f>'All data'!AI23</f>
        <v>yes</v>
      </c>
      <c r="H23" s="37" t="str">
        <f>'All data'!AJ23</f>
        <v>yes</v>
      </c>
    </row>
    <row r="24" spans="1:8" x14ac:dyDescent="0.2">
      <c r="A24" s="21">
        <f>'All data'!A24</f>
        <v>46</v>
      </c>
      <c r="B24" s="30" t="str">
        <f>'All data'!AD24</f>
        <v>yes</v>
      </c>
      <c r="C24" s="30" t="str">
        <f>'All data'!AE24</f>
        <v>yes</v>
      </c>
      <c r="D24" s="30" t="str">
        <f>'All data'!AF24</f>
        <v>yes</v>
      </c>
      <c r="E24" s="30" t="str">
        <f>'All data'!AG24</f>
        <v>yes</v>
      </c>
      <c r="F24" s="30" t="str">
        <f>'All data'!AH24</f>
        <v>yes</v>
      </c>
      <c r="G24" s="30" t="str">
        <f>'All data'!AI24</f>
        <v>yes</v>
      </c>
      <c r="H24" s="30" t="str">
        <f>'All data'!AJ24</f>
        <v>yes</v>
      </c>
    </row>
    <row r="25" spans="1:8" x14ac:dyDescent="0.2">
      <c r="A25" s="21">
        <f>'All data'!A25</f>
        <v>56</v>
      </c>
      <c r="B25" s="37" t="str">
        <f>'All data'!AD25</f>
        <v>yes</v>
      </c>
      <c r="C25" s="37" t="str">
        <f>'All data'!AE25</f>
        <v>yes</v>
      </c>
      <c r="D25" s="37" t="str">
        <f>'All data'!AF25</f>
        <v>yes</v>
      </c>
      <c r="E25" s="37" t="str">
        <f>'All data'!AG25</f>
        <v>yes</v>
      </c>
      <c r="F25" s="37" t="str">
        <f>'All data'!AH25</f>
        <v>yes</v>
      </c>
      <c r="G25" s="37" t="str">
        <f>'All data'!AI25</f>
        <v>yes</v>
      </c>
      <c r="H25" s="37" t="str">
        <f>'All data'!AJ25</f>
        <v>yes</v>
      </c>
    </row>
    <row r="26" spans="1:8" x14ac:dyDescent="0.2">
      <c r="A26" s="21">
        <f>'All data'!A26</f>
        <v>59</v>
      </c>
      <c r="B26" s="30" t="str">
        <f>'All data'!AD26</f>
        <v>yes</v>
      </c>
      <c r="C26" s="30" t="str">
        <f>'All data'!AE26</f>
        <v>yes</v>
      </c>
      <c r="D26" s="30" t="str">
        <f>'All data'!AF26</f>
        <v>yes</v>
      </c>
      <c r="E26" s="30" t="str">
        <f>'All data'!AG26</f>
        <v>yes</v>
      </c>
      <c r="F26" s="30" t="str">
        <f>'All data'!AH26</f>
        <v>yes</v>
      </c>
      <c r="G26" s="30" t="str">
        <f>'All data'!AI26</f>
        <v>yes</v>
      </c>
      <c r="H26" s="30" t="str">
        <f>'All data'!AJ26</f>
        <v>yes</v>
      </c>
    </row>
    <row r="27" spans="1:8" x14ac:dyDescent="0.2">
      <c r="A27" s="21">
        <f>'All data'!A27</f>
        <v>61</v>
      </c>
      <c r="B27" s="37" t="str">
        <f>'All data'!AD27</f>
        <v>yes</v>
      </c>
      <c r="C27" s="37" t="str">
        <f>'All data'!AE27</f>
        <v>yes</v>
      </c>
      <c r="D27" s="37" t="str">
        <f>'All data'!AF27</f>
        <v>yes</v>
      </c>
      <c r="E27" s="37" t="str">
        <f>'All data'!AG27</f>
        <v>yes</v>
      </c>
      <c r="F27" s="37" t="str">
        <f>'All data'!AH27</f>
        <v>yes</v>
      </c>
      <c r="G27" s="37" t="str">
        <f>'All data'!AI27</f>
        <v>yes</v>
      </c>
      <c r="H27" s="37" t="str">
        <f>'All data'!AJ27</f>
        <v>yes</v>
      </c>
    </row>
    <row r="28" spans="1:8" x14ac:dyDescent="0.2">
      <c r="A28" s="21">
        <f>'All data'!A28</f>
        <v>63</v>
      </c>
      <c r="B28" s="30" t="str">
        <f>'All data'!AD28</f>
        <v>yes</v>
      </c>
      <c r="C28" s="30" t="str">
        <f>'All data'!AE28</f>
        <v>yes</v>
      </c>
      <c r="D28" s="30" t="str">
        <f>'All data'!AF28</f>
        <v>yes</v>
      </c>
      <c r="E28" s="30" t="str">
        <f>'All data'!AG28</f>
        <v>yes</v>
      </c>
      <c r="F28" s="30" t="str">
        <f>'All data'!AH28</f>
        <v>yes</v>
      </c>
      <c r="G28" s="30" t="str">
        <f>'All data'!AI28</f>
        <v>yes</v>
      </c>
      <c r="H28" s="30" t="str">
        <f>'All data'!AJ28</f>
        <v>yes</v>
      </c>
    </row>
    <row r="29" spans="1:8" x14ac:dyDescent="0.2">
      <c r="A29" s="21">
        <f>'All data'!A29</f>
        <v>64</v>
      </c>
      <c r="B29" s="37" t="str">
        <f>'All data'!AD29</f>
        <v>yes</v>
      </c>
      <c r="C29" s="37" t="str">
        <f>'All data'!AE29</f>
        <v>yes</v>
      </c>
      <c r="D29" s="37" t="str">
        <f>'All data'!AF29</f>
        <v>yes</v>
      </c>
      <c r="E29" s="37" t="str">
        <f>'All data'!AG29</f>
        <v>yes</v>
      </c>
      <c r="F29" s="37" t="str">
        <f>'All data'!AH29</f>
        <v>yes</v>
      </c>
      <c r="G29" s="37" t="str">
        <f>'All data'!AI29</f>
        <v>yes</v>
      </c>
      <c r="H29" s="37" t="str">
        <f>'All data'!AJ29</f>
        <v>yes</v>
      </c>
    </row>
    <row r="30" spans="1:8" x14ac:dyDescent="0.2">
      <c r="A30" s="21">
        <f>'All data'!A30</f>
        <v>66</v>
      </c>
      <c r="B30" s="30" t="str">
        <f>'All data'!AD30</f>
        <v>yes</v>
      </c>
      <c r="C30" s="30" t="str">
        <f>'All data'!AE30</f>
        <v>yes</v>
      </c>
      <c r="D30" s="30" t="str">
        <f>'All data'!AF30</f>
        <v>yes</v>
      </c>
      <c r="E30" s="30" t="str">
        <f>'All data'!AG30</f>
        <v>no</v>
      </c>
      <c r="F30" s="30" t="str">
        <f>'All data'!AH30</f>
        <v>yes</v>
      </c>
      <c r="G30" s="30" t="str">
        <f>'All data'!AI30</f>
        <v>few</v>
      </c>
      <c r="H30" s="30" t="str">
        <f>'All data'!AJ30</f>
        <v>yes</v>
      </c>
    </row>
    <row r="31" spans="1:8" x14ac:dyDescent="0.2">
      <c r="A31" s="21">
        <f>'All data'!A31</f>
        <v>67</v>
      </c>
      <c r="B31" s="37" t="str">
        <f>'All data'!AD31</f>
        <v>yes</v>
      </c>
      <c r="C31" s="37" t="str">
        <f>'All data'!AE31</f>
        <v>yes</v>
      </c>
      <c r="D31" s="37" t="str">
        <f>'All data'!AF31</f>
        <v>yes</v>
      </c>
      <c r="E31" s="37" t="str">
        <f>'All data'!AG31</f>
        <v>no</v>
      </c>
      <c r="F31" s="37" t="str">
        <f>'All data'!AH31</f>
        <v>yes</v>
      </c>
      <c r="G31" s="37" t="str">
        <f>'All data'!AI31</f>
        <v>yes</v>
      </c>
      <c r="H31" s="37" t="str">
        <f>'All data'!AJ31</f>
        <v>yes</v>
      </c>
    </row>
    <row r="32" spans="1:8" x14ac:dyDescent="0.2">
      <c r="A32" s="21">
        <f>'All data'!A32</f>
        <v>69</v>
      </c>
      <c r="B32" s="30" t="str">
        <f>'All data'!AD32</f>
        <v>yes</v>
      </c>
      <c r="C32" s="30" t="str">
        <f>'All data'!AE32</f>
        <v>yes</v>
      </c>
      <c r="D32" s="30" t="str">
        <f>'All data'!AF32</f>
        <v>yes</v>
      </c>
      <c r="E32" s="30" t="str">
        <f>'All data'!AG32</f>
        <v>no</v>
      </c>
      <c r="F32" s="30" t="str">
        <f>'All data'!AH32</f>
        <v>few</v>
      </c>
      <c r="G32" s="30" t="str">
        <f>'All data'!AI32</f>
        <v>no</v>
      </c>
      <c r="H32" s="30" t="str">
        <f>'All data'!AJ32</f>
        <v>yes</v>
      </c>
    </row>
    <row r="33" spans="1:8" x14ac:dyDescent="0.2">
      <c r="A33" s="21">
        <f>'All data'!A33</f>
        <v>75</v>
      </c>
      <c r="B33" s="37" t="str">
        <f>'All data'!AD33</f>
        <v>yes</v>
      </c>
      <c r="C33" s="37" t="str">
        <f>'All data'!AE33</f>
        <v>yes</v>
      </c>
      <c r="D33" s="37" t="str">
        <f>'All data'!AF33</f>
        <v>yes</v>
      </c>
      <c r="E33" s="37" t="str">
        <f>'All data'!AG33</f>
        <v>yes</v>
      </c>
      <c r="F33" s="37" t="str">
        <f>'All data'!AH33</f>
        <v>yes</v>
      </c>
      <c r="G33" s="37" t="str">
        <f>'All data'!AI33</f>
        <v>yes</v>
      </c>
      <c r="H33" s="37" t="str">
        <f>'All data'!AJ33</f>
        <v>yes</v>
      </c>
    </row>
    <row r="34" spans="1:8" x14ac:dyDescent="0.2">
      <c r="A34" s="21">
        <f>'All data'!A34</f>
        <v>76</v>
      </c>
      <c r="B34" s="30" t="str">
        <f>'All data'!AD34</f>
        <v>yes</v>
      </c>
      <c r="C34" s="30" t="str">
        <f>'All data'!AE34</f>
        <v>yes</v>
      </c>
      <c r="D34" s="30" t="str">
        <f>'All data'!AF34</f>
        <v>yes</v>
      </c>
      <c r="E34" s="30" t="str">
        <f>'All data'!AG34</f>
        <v>yes</v>
      </c>
      <c r="F34" s="30" t="str">
        <f>'All data'!AH34</f>
        <v>yes</v>
      </c>
      <c r="G34" s="30" t="str">
        <f>'All data'!AI34</f>
        <v>yes</v>
      </c>
      <c r="H34" s="30" t="str">
        <f>'All data'!AJ34</f>
        <v>yes</v>
      </c>
    </row>
    <row r="35" spans="1:8" x14ac:dyDescent="0.2">
      <c r="A35" s="21">
        <f>'All data'!A35</f>
        <v>80</v>
      </c>
      <c r="B35" s="37" t="str">
        <f>'All data'!AD35</f>
        <v>yes</v>
      </c>
      <c r="C35" s="37" t="str">
        <f>'All data'!AE35</f>
        <v>yes</v>
      </c>
      <c r="D35" s="37" t="str">
        <f>'All data'!AF35</f>
        <v>yes</v>
      </c>
      <c r="E35" s="37" t="str">
        <f>'All data'!AG35</f>
        <v>yes</v>
      </c>
      <c r="F35" s="37" t="str">
        <f>'All data'!AH35</f>
        <v>yes</v>
      </c>
      <c r="G35" s="37" t="str">
        <f>'All data'!AI35</f>
        <v>yes</v>
      </c>
      <c r="H35" s="37" t="str">
        <f>'All data'!AJ35</f>
        <v>yes</v>
      </c>
    </row>
    <row r="36" spans="1:8" x14ac:dyDescent="0.2">
      <c r="A36" s="21">
        <f>'All data'!A36</f>
        <v>84</v>
      </c>
      <c r="B36" s="30" t="str">
        <f>'All data'!AD36</f>
        <v>yes</v>
      </c>
      <c r="C36" s="30" t="str">
        <f>'All data'!AE36</f>
        <v>yes</v>
      </c>
      <c r="D36" s="30" t="str">
        <f>'All data'!AF36</f>
        <v>yes</v>
      </c>
      <c r="E36" s="30" t="str">
        <f>'All data'!AG36</f>
        <v>yes</v>
      </c>
      <c r="F36" s="30" t="str">
        <f>'All data'!AH36</f>
        <v>yes</v>
      </c>
      <c r="G36" s="30" t="str">
        <f>'All data'!AI36</f>
        <v>yes</v>
      </c>
      <c r="H36" s="30" t="str">
        <f>'All data'!AJ36</f>
        <v>yes</v>
      </c>
    </row>
    <row r="37" spans="1:8" x14ac:dyDescent="0.2">
      <c r="A37" s="21">
        <f>'All data'!A37</f>
        <v>85</v>
      </c>
      <c r="B37" s="37" t="str">
        <f>'All data'!AD37</f>
        <v>yes</v>
      </c>
      <c r="C37" s="37" t="str">
        <f>'All data'!AE37</f>
        <v>yes</v>
      </c>
      <c r="D37" s="37" t="str">
        <f>'All data'!AF37</f>
        <v>yes</v>
      </c>
      <c r="E37" s="37" t="str">
        <f>'All data'!AG37</f>
        <v>yes</v>
      </c>
      <c r="F37" s="37" t="str">
        <f>'All data'!AH37</f>
        <v>yes</v>
      </c>
      <c r="G37" s="37" t="str">
        <f>'All data'!AI37</f>
        <v>yes</v>
      </c>
      <c r="H37" s="37" t="str">
        <f>'All data'!AJ37</f>
        <v>yes</v>
      </c>
    </row>
    <row r="38" spans="1:8" x14ac:dyDescent="0.2">
      <c r="A38" s="21">
        <f>'All data'!A38</f>
        <v>91</v>
      </c>
      <c r="B38" s="30" t="str">
        <f>'All data'!AD38</f>
        <v>yes</v>
      </c>
      <c r="C38" s="30" t="str">
        <f>'All data'!AE38</f>
        <v>yes</v>
      </c>
      <c r="D38" s="30" t="str">
        <f>'All data'!AF38</f>
        <v>yes</v>
      </c>
      <c r="E38" s="30" t="str">
        <f>'All data'!AG38</f>
        <v>yes</v>
      </c>
      <c r="F38" s="30" t="str">
        <f>'All data'!AH38</f>
        <v>yes</v>
      </c>
      <c r="G38" s="30" t="str">
        <f>'All data'!AI38</f>
        <v>yes</v>
      </c>
      <c r="H38" s="30" t="str">
        <f>'All data'!AJ38</f>
        <v>yes</v>
      </c>
    </row>
    <row r="39" spans="1:8" x14ac:dyDescent="0.2">
      <c r="A39" s="21">
        <f>'All data'!A39</f>
        <v>102</v>
      </c>
      <c r="B39" s="37" t="str">
        <f>'All data'!AD39</f>
        <v>yes</v>
      </c>
      <c r="C39" s="37" t="str">
        <f>'All data'!AE39</f>
        <v>yes</v>
      </c>
      <c r="D39" s="37" t="str">
        <f>'All data'!AF39</f>
        <v>yes</v>
      </c>
      <c r="E39" s="37" t="str">
        <f>'All data'!AG39</f>
        <v>yes</v>
      </c>
      <c r="F39" s="37" t="str">
        <f>'All data'!AH39</f>
        <v>yes</v>
      </c>
      <c r="G39" s="37" t="str">
        <f>'All data'!AI39</f>
        <v>yes</v>
      </c>
      <c r="H39" s="37" t="str">
        <f>'All data'!AJ39</f>
        <v>yes</v>
      </c>
    </row>
    <row r="40" spans="1:8" x14ac:dyDescent="0.2">
      <c r="A40" s="21">
        <f>'All data'!A40</f>
        <v>108</v>
      </c>
      <c r="B40" s="30" t="str">
        <f>'All data'!AD40</f>
        <v>yes</v>
      </c>
      <c r="C40" s="30" t="str">
        <f>'All data'!AE40</f>
        <v>yes</v>
      </c>
      <c r="D40" s="30" t="str">
        <f>'All data'!AF40</f>
        <v>yes</v>
      </c>
      <c r="E40" s="30" t="str">
        <f>'All data'!AG40</f>
        <v>yes</v>
      </c>
      <c r="F40" s="30" t="str">
        <f>'All data'!AH40</f>
        <v>yes</v>
      </c>
      <c r="G40" s="30" t="str">
        <f>'All data'!AI40</f>
        <v>yes</v>
      </c>
      <c r="H40" s="30" t="str">
        <f>'All data'!AJ40</f>
        <v>yes</v>
      </c>
    </row>
    <row r="41" spans="1:8" x14ac:dyDescent="0.2">
      <c r="A41" s="21">
        <f>'All data'!A41</f>
        <v>110</v>
      </c>
      <c r="B41" s="37" t="str">
        <f>'All data'!AD41</f>
        <v>yes</v>
      </c>
      <c r="C41" s="37" t="str">
        <f>'All data'!AE41</f>
        <v>yes</v>
      </c>
      <c r="D41" s="37" t="str">
        <f>'All data'!AF41</f>
        <v>yes</v>
      </c>
      <c r="E41" s="37" t="str">
        <f>'All data'!AG41</f>
        <v>yes</v>
      </c>
      <c r="F41" s="37" t="str">
        <f>'All data'!AH41</f>
        <v>yes</v>
      </c>
      <c r="G41" s="37" t="str">
        <f>'All data'!AI41</f>
        <v>yes</v>
      </c>
      <c r="H41" s="37" t="str">
        <f>'All data'!AJ41</f>
        <v>yes</v>
      </c>
    </row>
    <row r="42" spans="1:8" x14ac:dyDescent="0.2">
      <c r="A42" s="21">
        <f>'All data'!A42</f>
        <v>114</v>
      </c>
      <c r="B42" s="30" t="str">
        <f>'All data'!AD42</f>
        <v>yes</v>
      </c>
      <c r="C42" s="30" t="str">
        <f>'All data'!AE42</f>
        <v>yes</v>
      </c>
      <c r="D42" s="30" t="str">
        <f>'All data'!AF42</f>
        <v>yes</v>
      </c>
      <c r="E42" s="30" t="str">
        <f>'All data'!AG42</f>
        <v>yes</v>
      </c>
      <c r="F42" s="30" t="str">
        <f>'All data'!AH42</f>
        <v>yes</v>
      </c>
      <c r="G42" s="30" t="str">
        <f>'All data'!AI42</f>
        <v>few</v>
      </c>
      <c r="H42" s="30" t="str">
        <f>'All data'!AJ42</f>
        <v>yes</v>
      </c>
    </row>
    <row r="43" spans="1:8" x14ac:dyDescent="0.2">
      <c r="A43" s="21">
        <f>'All data'!A43</f>
        <v>115</v>
      </c>
      <c r="B43" s="37" t="str">
        <f>'All data'!AD43</f>
        <v>yes</v>
      </c>
      <c r="C43" s="37" t="str">
        <f>'All data'!AE43</f>
        <v>yes</v>
      </c>
      <c r="D43" s="37" t="str">
        <f>'All data'!AF43</f>
        <v>yes</v>
      </c>
      <c r="E43" s="37" t="str">
        <f>'All data'!AG43</f>
        <v>yes</v>
      </c>
      <c r="F43" s="37" t="str">
        <f>'All data'!AH43</f>
        <v>yes</v>
      </c>
      <c r="G43" s="37" t="str">
        <f>'All data'!AI43</f>
        <v>yes</v>
      </c>
      <c r="H43" s="37" t="str">
        <f>'All data'!AJ43</f>
        <v>yes</v>
      </c>
    </row>
    <row r="44" spans="1:8" x14ac:dyDescent="0.2">
      <c r="A44" s="21">
        <f>'All data'!A44</f>
        <v>116</v>
      </c>
      <c r="B44" s="30" t="str">
        <f>'All data'!AD44</f>
        <v>yes</v>
      </c>
      <c r="C44" s="30" t="str">
        <f>'All data'!AE44</f>
        <v>yes</v>
      </c>
      <c r="D44" s="30" t="str">
        <f>'All data'!AF44</f>
        <v>yes</v>
      </c>
      <c r="E44" s="30" t="str">
        <f>'All data'!AG44</f>
        <v>yes</v>
      </c>
      <c r="F44" s="30" t="str">
        <f>'All data'!AH44</f>
        <v>yes</v>
      </c>
      <c r="G44" s="30" t="str">
        <f>'All data'!AI44</f>
        <v>no</v>
      </c>
      <c r="H44" s="30" t="str">
        <f>'All data'!AJ44</f>
        <v>yes</v>
      </c>
    </row>
    <row r="45" spans="1:8" x14ac:dyDescent="0.2">
      <c r="A45" s="21">
        <f>'All data'!A45</f>
        <v>117</v>
      </c>
      <c r="B45" s="37" t="str">
        <f>'All data'!AD45</f>
        <v>yes</v>
      </c>
      <c r="C45" s="37" t="str">
        <f>'All data'!AE45</f>
        <v>yes</v>
      </c>
      <c r="D45" s="37" t="str">
        <f>'All data'!AF45</f>
        <v>yes</v>
      </c>
      <c r="E45" s="37" t="str">
        <f>'All data'!AG45</f>
        <v>yes</v>
      </c>
      <c r="F45" s="37" t="str">
        <f>'All data'!AH45</f>
        <v>yes</v>
      </c>
      <c r="G45" s="37" t="str">
        <f>'All data'!AI45</f>
        <v>yes</v>
      </c>
      <c r="H45" s="37" t="str">
        <f>'All data'!AJ45</f>
        <v>yes</v>
      </c>
    </row>
    <row r="46" spans="1:8" x14ac:dyDescent="0.2">
      <c r="A46" s="21">
        <f>'All data'!A46</f>
        <v>118</v>
      </c>
      <c r="B46" s="30" t="str">
        <f>'All data'!AD46</f>
        <v>yes</v>
      </c>
      <c r="C46" s="30" t="str">
        <f>'All data'!AE46</f>
        <v>yes</v>
      </c>
      <c r="D46" s="30" t="str">
        <f>'All data'!AF46</f>
        <v>yes</v>
      </c>
      <c r="E46" s="30" t="str">
        <f>'All data'!AG46</f>
        <v>no</v>
      </c>
      <c r="F46" s="30" t="str">
        <f>'All data'!AH46</f>
        <v>yes</v>
      </c>
      <c r="G46" s="30" t="str">
        <f>'All data'!AI46</f>
        <v>yes</v>
      </c>
      <c r="H46" s="30" t="str">
        <f>'All data'!AJ46</f>
        <v>yes</v>
      </c>
    </row>
    <row r="47" spans="1:8" x14ac:dyDescent="0.2">
      <c r="A47" s="21">
        <f>'All data'!A47</f>
        <v>120</v>
      </c>
      <c r="B47" s="37" t="str">
        <f>'All data'!AD47</f>
        <v>yes</v>
      </c>
      <c r="C47" s="37" t="str">
        <f>'All data'!AE47</f>
        <v>yes</v>
      </c>
      <c r="D47" s="37" t="str">
        <f>'All data'!AF47</f>
        <v>yes</v>
      </c>
      <c r="E47" s="37" t="str">
        <f>'All data'!AG47</f>
        <v>yes</v>
      </c>
      <c r="F47" s="37" t="str">
        <f>'All data'!AH47</f>
        <v>yes</v>
      </c>
      <c r="G47" s="37" t="str">
        <f>'All data'!AI47</f>
        <v>yes</v>
      </c>
      <c r="H47" s="37" t="str">
        <f>'All data'!AJ47</f>
        <v>yes</v>
      </c>
    </row>
    <row r="48" spans="1:8" x14ac:dyDescent="0.2">
      <c r="A48" s="21">
        <f>'All data'!A48</f>
        <v>122</v>
      </c>
      <c r="B48" s="30" t="str">
        <f>'All data'!AD48</f>
        <v>yes</v>
      </c>
      <c r="C48" s="30" t="str">
        <f>'All data'!AE48</f>
        <v>yes</v>
      </c>
      <c r="D48" s="30" t="str">
        <f>'All data'!AF48</f>
        <v>yes</v>
      </c>
      <c r="E48" s="30" t="str">
        <f>'All data'!AG48</f>
        <v>yes</v>
      </c>
      <c r="F48" s="30" t="str">
        <f>'All data'!AH48</f>
        <v>yes</v>
      </c>
      <c r="G48" s="30" t="str">
        <f>'All data'!AI48</f>
        <v>yes</v>
      </c>
      <c r="H48" s="30" t="str">
        <f>'All data'!AJ48</f>
        <v>yes</v>
      </c>
    </row>
    <row r="49" spans="1:8" x14ac:dyDescent="0.2">
      <c r="A49" s="21">
        <f>'All data'!A49</f>
        <v>123</v>
      </c>
      <c r="B49" s="37" t="str">
        <f>'All data'!AD49</f>
        <v>yes</v>
      </c>
      <c r="C49" s="37" t="str">
        <f>'All data'!AE49</f>
        <v>yes</v>
      </c>
      <c r="D49" s="37" t="str">
        <f>'All data'!AF49</f>
        <v>yes</v>
      </c>
      <c r="E49" s="37" t="str">
        <f>'All data'!AG49</f>
        <v>no</v>
      </c>
      <c r="F49" s="37" t="str">
        <f>'All data'!AH49</f>
        <v>yes</v>
      </c>
      <c r="G49" s="37" t="str">
        <f>'All data'!AI49</f>
        <v>yes</v>
      </c>
      <c r="H49" s="37" t="str">
        <f>'All data'!AJ49</f>
        <v>yes</v>
      </c>
    </row>
    <row r="50" spans="1:8" x14ac:dyDescent="0.2">
      <c r="A50" s="21">
        <f>'All data'!A50</f>
        <v>125</v>
      </c>
      <c r="B50" s="30" t="str">
        <f>'All data'!AD50</f>
        <v>yes</v>
      </c>
      <c r="C50" s="30" t="str">
        <f>'All data'!AE50</f>
        <v>yes</v>
      </c>
      <c r="D50" s="30" t="str">
        <f>'All data'!AF50</f>
        <v>yes</v>
      </c>
      <c r="E50" s="30" t="str">
        <f>'All data'!AG50</f>
        <v>no</v>
      </c>
      <c r="F50" s="30" t="str">
        <f>'All data'!AH50</f>
        <v>yes</v>
      </c>
      <c r="G50" s="30" t="str">
        <f>'All data'!AI50</f>
        <v>few</v>
      </c>
      <c r="H50" s="30" t="str">
        <f>'All data'!AJ50</f>
        <v>yes</v>
      </c>
    </row>
    <row r="51" spans="1:8" x14ac:dyDescent="0.2">
      <c r="A51" s="21">
        <f>'All data'!A51</f>
        <v>126</v>
      </c>
      <c r="B51" s="37" t="str">
        <f>'All data'!AD51</f>
        <v>yes</v>
      </c>
      <c r="C51" s="37" t="str">
        <f>'All data'!AE51</f>
        <v>yes</v>
      </c>
      <c r="D51" s="37" t="str">
        <f>'All data'!AF51</f>
        <v>yes</v>
      </c>
      <c r="E51" s="37" t="str">
        <f>'All data'!AG51</f>
        <v>no</v>
      </c>
      <c r="F51" s="37" t="str">
        <f>'All data'!AH51</f>
        <v>yes</v>
      </c>
      <c r="G51" s="37" t="str">
        <f>'All data'!AI51</f>
        <v>few</v>
      </c>
      <c r="H51" s="37" t="str">
        <f>'All data'!AJ51</f>
        <v>yes</v>
      </c>
    </row>
    <row r="52" spans="1:8" x14ac:dyDescent="0.2">
      <c r="A52" s="21">
        <f>'All data'!A52</f>
        <v>129</v>
      </c>
      <c r="B52" s="30" t="str">
        <f>'All data'!AD52</f>
        <v>yes</v>
      </c>
      <c r="C52" s="30" t="str">
        <f>'All data'!AE52</f>
        <v>yes</v>
      </c>
      <c r="D52" s="30" t="str">
        <f>'All data'!AF52</f>
        <v>yes</v>
      </c>
      <c r="E52" s="30" t="str">
        <f>'All data'!AG52</f>
        <v>no</v>
      </c>
      <c r="F52" s="30" t="str">
        <f>'All data'!AH52</f>
        <v>yes</v>
      </c>
      <c r="G52" s="30" t="str">
        <f>'All data'!AI52</f>
        <v>few</v>
      </c>
      <c r="H52" s="30" t="str">
        <f>'All data'!AJ52</f>
        <v>yes</v>
      </c>
    </row>
    <row r="53" spans="1:8" x14ac:dyDescent="0.2">
      <c r="A53" s="21">
        <f>'All data'!A53</f>
        <v>132</v>
      </c>
      <c r="B53" s="37" t="str">
        <f>'All data'!AD53</f>
        <v>yes</v>
      </c>
      <c r="C53" s="37" t="str">
        <f>'All data'!AE53</f>
        <v>yes</v>
      </c>
      <c r="D53" s="37" t="str">
        <f>'All data'!AF53</f>
        <v>yes</v>
      </c>
      <c r="E53" s="37" t="str">
        <f>'All data'!AG53</f>
        <v>no</v>
      </c>
      <c r="F53" s="37" t="str">
        <f>'All data'!AH53</f>
        <v>yes</v>
      </c>
      <c r="G53" s="37" t="str">
        <f>'All data'!AI53</f>
        <v>few</v>
      </c>
      <c r="H53" s="37" t="str">
        <f>'All data'!AJ53</f>
        <v>yes</v>
      </c>
    </row>
    <row r="54" spans="1:8" x14ac:dyDescent="0.2">
      <c r="A54" s="21">
        <f>'All data'!A54</f>
        <v>134</v>
      </c>
      <c r="B54" s="30" t="str">
        <f>'All data'!AD54</f>
        <v>yes</v>
      </c>
      <c r="C54" s="30" t="str">
        <f>'All data'!AE54</f>
        <v>yes</v>
      </c>
      <c r="D54" s="30" t="str">
        <f>'All data'!AF54</f>
        <v>yes</v>
      </c>
      <c r="E54" s="30" t="str">
        <f>'All data'!AG54</f>
        <v>no</v>
      </c>
      <c r="F54" s="30" t="str">
        <f>'All data'!AH54</f>
        <v>yes</v>
      </c>
      <c r="G54" s="30" t="str">
        <f>'All data'!AI54</f>
        <v>few</v>
      </c>
      <c r="H54" s="30" t="str">
        <f>'All data'!AJ54</f>
        <v>yes</v>
      </c>
    </row>
    <row r="55" spans="1:8" x14ac:dyDescent="0.2">
      <c r="A55" s="21">
        <f>'All data'!A55</f>
        <v>137</v>
      </c>
      <c r="B55" s="37" t="str">
        <f>'All data'!AD55</f>
        <v>yes</v>
      </c>
      <c r="C55" s="37" t="str">
        <f>'All data'!AE55</f>
        <v>yes</v>
      </c>
      <c r="D55" s="37" t="str">
        <f>'All data'!AF55</f>
        <v>yes</v>
      </c>
      <c r="E55" s="37" t="str">
        <f>'All data'!AG55</f>
        <v>no</v>
      </c>
      <c r="F55" s="37" t="str">
        <f>'All data'!AH55</f>
        <v>yes</v>
      </c>
      <c r="G55" s="37" t="str">
        <f>'All data'!AI55</f>
        <v>yes</v>
      </c>
      <c r="H55" s="37" t="str">
        <f>'All data'!AJ55</f>
        <v>yes</v>
      </c>
    </row>
    <row r="56" spans="1:8" x14ac:dyDescent="0.2">
      <c r="A56" s="21">
        <f>'All data'!A56</f>
        <v>139</v>
      </c>
      <c r="B56" s="30" t="str">
        <f>'All data'!AD56</f>
        <v>yes</v>
      </c>
      <c r="C56" s="30" t="str">
        <f>'All data'!AE56</f>
        <v>yes</v>
      </c>
      <c r="D56" s="30" t="str">
        <f>'All data'!AF56</f>
        <v>yes</v>
      </c>
      <c r="E56" s="30" t="str">
        <f>'All data'!AG56</f>
        <v>no</v>
      </c>
      <c r="F56" s="30" t="str">
        <f>'All data'!AH56</f>
        <v>yes</v>
      </c>
      <c r="G56" s="30" t="str">
        <f>'All data'!AI56</f>
        <v>no</v>
      </c>
      <c r="H56" s="30" t="str">
        <f>'All data'!AJ56</f>
        <v>yes</v>
      </c>
    </row>
    <row r="57" spans="1:8" x14ac:dyDescent="0.2">
      <c r="A57" s="21">
        <f>'All data'!A57</f>
        <v>143</v>
      </c>
      <c r="B57" s="37" t="str">
        <f>'All data'!AD57</f>
        <v>yes</v>
      </c>
      <c r="C57" s="37" t="str">
        <f>'All data'!AE57</f>
        <v>yes</v>
      </c>
      <c r="D57" s="37" t="str">
        <f>'All data'!AF57</f>
        <v>yes</v>
      </c>
      <c r="E57" s="37" t="str">
        <f>'All data'!AG57</f>
        <v>yes</v>
      </c>
      <c r="F57" s="37" t="str">
        <f>'All data'!AH57</f>
        <v>yes</v>
      </c>
      <c r="G57" s="37" t="str">
        <f>'All data'!AI57</f>
        <v>yes</v>
      </c>
      <c r="H57" s="37" t="str">
        <f>'All data'!AJ57</f>
        <v>yes</v>
      </c>
    </row>
    <row r="58" spans="1:8" x14ac:dyDescent="0.2">
      <c r="A58" s="21">
        <f>'All data'!A58</f>
        <v>146</v>
      </c>
      <c r="B58" s="30" t="str">
        <f>'All data'!AD58</f>
        <v>yes</v>
      </c>
      <c r="C58" s="30" t="str">
        <f>'All data'!AE58</f>
        <v>yes</v>
      </c>
      <c r="D58" s="30" t="str">
        <f>'All data'!AF58</f>
        <v>yes</v>
      </c>
      <c r="E58" s="30" t="str">
        <f>'All data'!AG58</f>
        <v>no</v>
      </c>
      <c r="F58" s="30" t="str">
        <f>'All data'!AH58</f>
        <v>yes</v>
      </c>
      <c r="G58" s="30" t="str">
        <f>'All data'!AI58</f>
        <v>yes</v>
      </c>
      <c r="H58" s="30" t="str">
        <f>'All data'!AJ58</f>
        <v>yes</v>
      </c>
    </row>
    <row r="59" spans="1:8" x14ac:dyDescent="0.2">
      <c r="A59" s="21">
        <f>'All data'!A59</f>
        <v>147</v>
      </c>
      <c r="B59" s="37" t="str">
        <f>'All data'!AD59</f>
        <v>yes</v>
      </c>
      <c r="C59" s="37" t="str">
        <f>'All data'!AE59</f>
        <v>yes</v>
      </c>
      <c r="D59" s="37" t="str">
        <f>'All data'!AF59</f>
        <v>yes</v>
      </c>
      <c r="E59" s="37" t="str">
        <f>'All data'!AG59</f>
        <v>no</v>
      </c>
      <c r="F59" s="37" t="str">
        <f>'All data'!AH59</f>
        <v>yes</v>
      </c>
      <c r="G59" s="37" t="str">
        <f>'All data'!AI59</f>
        <v>yes</v>
      </c>
      <c r="H59" s="37" t="str">
        <f>'All data'!AJ59</f>
        <v>yes</v>
      </c>
    </row>
    <row r="60" spans="1:8" x14ac:dyDescent="0.2">
      <c r="A60" s="21">
        <f>'All data'!A60</f>
        <v>148</v>
      </c>
      <c r="B60" s="30" t="str">
        <f>'All data'!AD60</f>
        <v>yes</v>
      </c>
      <c r="C60" s="30" t="str">
        <f>'All data'!AE60</f>
        <v>no</v>
      </c>
      <c r="D60" s="30" t="str">
        <f>'All data'!AF60</f>
        <v>no</v>
      </c>
      <c r="E60" s="30" t="str">
        <f>'All data'!AG60</f>
        <v>no</v>
      </c>
      <c r="F60" s="30" t="str">
        <f>'All data'!AH60</f>
        <v>yes</v>
      </c>
      <c r="G60" s="30" t="str">
        <f>'All data'!AI60</f>
        <v>no</v>
      </c>
      <c r="H60" s="30" t="str">
        <f>'All data'!AJ60</f>
        <v>yes</v>
      </c>
    </row>
    <row r="61" spans="1:8" x14ac:dyDescent="0.2">
      <c r="A61" s="21">
        <f>'All data'!A61</f>
        <v>150</v>
      </c>
      <c r="B61" s="37" t="str">
        <f>'All data'!AD61</f>
        <v>yes</v>
      </c>
      <c r="C61" s="37" t="str">
        <f>'All data'!AE61</f>
        <v>no</v>
      </c>
      <c r="D61" s="37" t="str">
        <f>'All data'!AF61</f>
        <v>no</v>
      </c>
      <c r="E61" s="37" t="str">
        <f>'All data'!AG61</f>
        <v>yes</v>
      </c>
      <c r="F61" s="37" t="str">
        <f>'All data'!AH61</f>
        <v>yes</v>
      </c>
      <c r="G61" s="37" t="str">
        <f>'All data'!AI61</f>
        <v>yes</v>
      </c>
      <c r="H61" s="37" t="str">
        <f>'All data'!AJ61</f>
        <v>yes</v>
      </c>
    </row>
    <row r="62" spans="1:8" x14ac:dyDescent="0.2">
      <c r="A62" s="21">
        <f>'All data'!A62</f>
        <v>154</v>
      </c>
      <c r="B62" s="30" t="str">
        <f>'All data'!AD62</f>
        <v>yes</v>
      </c>
      <c r="C62" s="30" t="str">
        <f>'All data'!AE62</f>
        <v>no</v>
      </c>
      <c r="D62" s="30" t="str">
        <f>'All data'!AF62</f>
        <v>no</v>
      </c>
      <c r="E62" s="30" t="str">
        <f>'All data'!AG62</f>
        <v>no</v>
      </c>
      <c r="F62" s="30" t="str">
        <f>'All data'!AH62</f>
        <v>yes</v>
      </c>
      <c r="G62" s="30" t="str">
        <f>'All data'!AI62</f>
        <v>yes</v>
      </c>
      <c r="H62" s="30" t="str">
        <f>'All data'!AJ62</f>
        <v>yes</v>
      </c>
    </row>
    <row r="63" spans="1:8" x14ac:dyDescent="0.2">
      <c r="A63" s="21">
        <f>'All data'!A63</f>
        <v>155</v>
      </c>
      <c r="B63" s="37" t="str">
        <f>'All data'!AD63</f>
        <v>yes</v>
      </c>
      <c r="C63" s="37" t="str">
        <f>'All data'!AE63</f>
        <v>no</v>
      </c>
      <c r="D63" s="37" t="str">
        <f>'All data'!AF63</f>
        <v>no</v>
      </c>
      <c r="E63" s="37" t="str">
        <f>'All data'!AG63</f>
        <v>no</v>
      </c>
      <c r="F63" s="37" t="str">
        <f>'All data'!AH63</f>
        <v>yes</v>
      </c>
      <c r="G63" s="37" t="str">
        <f>'All data'!AI63</f>
        <v>no</v>
      </c>
      <c r="H63" s="37" t="str">
        <f>'All data'!AJ63</f>
        <v>yes</v>
      </c>
    </row>
    <row r="64" spans="1:8" x14ac:dyDescent="0.2">
      <c r="A64" s="21">
        <f>'All data'!A64</f>
        <v>156</v>
      </c>
      <c r="B64" s="30" t="str">
        <f>'All data'!AD64</f>
        <v>yes</v>
      </c>
      <c r="C64" s="30" t="str">
        <f>'All data'!AE64</f>
        <v>no</v>
      </c>
      <c r="D64" s="30" t="str">
        <f>'All data'!AF64</f>
        <v>no</v>
      </c>
      <c r="E64" s="30" t="str">
        <f>'All data'!AG64</f>
        <v>no</v>
      </c>
      <c r="F64" s="30" t="str">
        <f>'All data'!AH64</f>
        <v>yes</v>
      </c>
      <c r="G64" s="30" t="str">
        <f>'All data'!AI64</f>
        <v>no</v>
      </c>
      <c r="H64" s="30" t="str">
        <f>'All data'!AJ64</f>
        <v>yes</v>
      </c>
    </row>
    <row r="65" spans="1:8" x14ac:dyDescent="0.2">
      <c r="A65" s="21">
        <f>'All data'!A65</f>
        <v>157</v>
      </c>
      <c r="B65" s="37" t="str">
        <f>'All data'!AD65</f>
        <v>yes</v>
      </c>
      <c r="C65" s="37" t="str">
        <f>'All data'!AE65</f>
        <v>no</v>
      </c>
      <c r="D65" s="37" t="str">
        <f>'All data'!AF65</f>
        <v>no</v>
      </c>
      <c r="E65" s="37" t="str">
        <f>'All data'!AG65</f>
        <v>no</v>
      </c>
      <c r="F65" s="37" t="str">
        <f>'All data'!AH65</f>
        <v>yes</v>
      </c>
      <c r="G65" s="37" t="str">
        <f>'All data'!AI65</f>
        <v>no</v>
      </c>
      <c r="H65" s="37" t="str">
        <f>'All data'!AJ65</f>
        <v>yes</v>
      </c>
    </row>
    <row r="66" spans="1:8" x14ac:dyDescent="0.2">
      <c r="A66" s="21">
        <f>'All data'!A66</f>
        <v>159</v>
      </c>
      <c r="B66" s="30" t="str">
        <f>'All data'!AD66</f>
        <v>yes</v>
      </c>
      <c r="C66" s="30" t="str">
        <f>'All data'!AE66</f>
        <v>no</v>
      </c>
      <c r="D66" s="30" t="str">
        <f>'All data'!AF66</f>
        <v>no</v>
      </c>
      <c r="E66" s="30" t="str">
        <f>'All data'!AG66</f>
        <v>no</v>
      </c>
      <c r="F66" s="30" t="str">
        <f>'All data'!AH66</f>
        <v>yes</v>
      </c>
      <c r="G66" s="30" t="str">
        <f>'All data'!AI66</f>
        <v>no</v>
      </c>
      <c r="H66" s="30" t="str">
        <f>'All data'!AJ66</f>
        <v>yes</v>
      </c>
    </row>
    <row r="67" spans="1:8" x14ac:dyDescent="0.2">
      <c r="A67" s="21">
        <f>'All data'!A67</f>
        <v>161</v>
      </c>
      <c r="B67" s="37" t="str">
        <f>'All data'!AD67</f>
        <v>yes</v>
      </c>
      <c r="C67" s="37" t="str">
        <f>'All data'!AE67</f>
        <v>no</v>
      </c>
      <c r="D67" s="37" t="str">
        <f>'All data'!AF67</f>
        <v>no</v>
      </c>
      <c r="E67" s="37" t="str">
        <f>'All data'!AG67</f>
        <v>no</v>
      </c>
      <c r="F67" s="37" t="str">
        <f>'All data'!AH67</f>
        <v>yes</v>
      </c>
      <c r="G67" s="37" t="str">
        <f>'All data'!AI67</f>
        <v>no</v>
      </c>
      <c r="H67" s="37" t="str">
        <f>'All data'!AJ67</f>
        <v>yes</v>
      </c>
    </row>
    <row r="68" spans="1:8" x14ac:dyDescent="0.2">
      <c r="A68" s="21">
        <f>'All data'!A68</f>
        <v>164</v>
      </c>
      <c r="B68" s="30" t="str">
        <f>'All data'!AD68</f>
        <v>yes</v>
      </c>
      <c r="C68" s="30" t="str">
        <f>'All data'!AE68</f>
        <v>no</v>
      </c>
      <c r="D68" s="30" t="str">
        <f>'All data'!AF68</f>
        <v>no</v>
      </c>
      <c r="E68" s="30" t="str">
        <f>'All data'!AG68</f>
        <v>yes</v>
      </c>
      <c r="F68" s="30" t="str">
        <f>'All data'!AH68</f>
        <v>yes</v>
      </c>
      <c r="G68" s="30" t="str">
        <f>'All data'!AI68</f>
        <v>yes</v>
      </c>
      <c r="H68" s="30" t="str">
        <f>'All data'!AJ68</f>
        <v>yes</v>
      </c>
    </row>
    <row r="69" spans="1:8" x14ac:dyDescent="0.2">
      <c r="A69" s="21">
        <f>'All data'!A69</f>
        <v>167</v>
      </c>
      <c r="B69" s="37" t="str">
        <f>'All data'!AD69</f>
        <v>yes</v>
      </c>
      <c r="C69" s="37" t="str">
        <f>'All data'!AE69</f>
        <v>no</v>
      </c>
      <c r="D69" s="37" t="str">
        <f>'All data'!AF69</f>
        <v>no</v>
      </c>
      <c r="E69" s="37" t="str">
        <f>'All data'!AG69</f>
        <v>no</v>
      </c>
      <c r="F69" s="37" t="str">
        <f>'All data'!AH69</f>
        <v>yes</v>
      </c>
      <c r="G69" s="37" t="str">
        <f>'All data'!AI69</f>
        <v>no</v>
      </c>
      <c r="H69" s="37" t="str">
        <f>'All data'!AJ69</f>
        <v>yes</v>
      </c>
    </row>
    <row r="70" spans="1:8" x14ac:dyDescent="0.2">
      <c r="A70" s="21">
        <f>'All data'!A70</f>
        <v>168</v>
      </c>
      <c r="B70" s="30" t="str">
        <f>'All data'!AD70</f>
        <v>yes</v>
      </c>
      <c r="C70" s="30" t="str">
        <f>'All data'!AE70</f>
        <v>no</v>
      </c>
      <c r="D70" s="30" t="str">
        <f>'All data'!AF70</f>
        <v>no</v>
      </c>
      <c r="E70" s="30" t="str">
        <f>'All data'!AG70</f>
        <v>no</v>
      </c>
      <c r="F70" s="30" t="str">
        <f>'All data'!AH70</f>
        <v>yes</v>
      </c>
      <c r="G70" s="30" t="str">
        <f>'All data'!AI70</f>
        <v>no</v>
      </c>
      <c r="H70" s="30" t="str">
        <f>'All data'!AJ70</f>
        <v>yes</v>
      </c>
    </row>
    <row r="71" spans="1:8" x14ac:dyDescent="0.2">
      <c r="A71" s="21">
        <f>'All data'!A71</f>
        <v>170</v>
      </c>
      <c r="B71" s="37" t="str">
        <f>'All data'!AD71</f>
        <v>yes</v>
      </c>
      <c r="C71" s="37" t="str">
        <f>'All data'!AE71</f>
        <v>no</v>
      </c>
      <c r="D71" s="37" t="str">
        <f>'All data'!AF71</f>
        <v>no</v>
      </c>
      <c r="E71" s="37" t="str">
        <f>'All data'!AG71</f>
        <v>no</v>
      </c>
      <c r="F71" s="37" t="str">
        <f>'All data'!AH71</f>
        <v>yes</v>
      </c>
      <c r="G71" s="37" t="str">
        <f>'All data'!AI71</f>
        <v>no</v>
      </c>
      <c r="H71" s="37" t="str">
        <f>'All data'!AJ71</f>
        <v>yes</v>
      </c>
    </row>
    <row r="72" spans="1:8" x14ac:dyDescent="0.2">
      <c r="A72" s="21">
        <f>'All data'!A72</f>
        <v>174</v>
      </c>
      <c r="B72" s="30" t="str">
        <f>'All data'!AD72</f>
        <v>yes</v>
      </c>
      <c r="C72" s="30" t="str">
        <f>'All data'!AE72</f>
        <v>no</v>
      </c>
      <c r="D72" s="30" t="str">
        <f>'All data'!AF72</f>
        <v>no</v>
      </c>
      <c r="E72" s="30" t="str">
        <f>'All data'!AG72</f>
        <v>no</v>
      </c>
      <c r="F72" s="30" t="str">
        <f>'All data'!AH72</f>
        <v>yes</v>
      </c>
      <c r="G72" s="30" t="str">
        <f>'All data'!AI72</f>
        <v>yes</v>
      </c>
      <c r="H72" s="30" t="str">
        <f>'All data'!AJ72</f>
        <v>yes</v>
      </c>
    </row>
    <row r="73" spans="1:8" x14ac:dyDescent="0.2">
      <c r="A73" s="21">
        <f>'All data'!A73</f>
        <v>177</v>
      </c>
      <c r="B73" s="37" t="str">
        <f>'All data'!AD73</f>
        <v>yes</v>
      </c>
      <c r="C73" s="37" t="str">
        <f>'All data'!AE73</f>
        <v>no</v>
      </c>
      <c r="D73" s="37" t="str">
        <f>'All data'!AF73</f>
        <v>no</v>
      </c>
      <c r="E73" s="37" t="str">
        <f>'All data'!AG73</f>
        <v>no</v>
      </c>
      <c r="F73" s="37" t="str">
        <f>'All data'!AH73</f>
        <v>yes</v>
      </c>
      <c r="G73" s="37" t="str">
        <f>'All data'!AI73</f>
        <v>no</v>
      </c>
      <c r="H73" s="37" t="str">
        <f>'All data'!AJ73</f>
        <v>yes</v>
      </c>
    </row>
    <row r="74" spans="1:8" x14ac:dyDescent="0.2">
      <c r="A74" s="21">
        <f>'All data'!A74</f>
        <v>181</v>
      </c>
      <c r="B74" s="30" t="str">
        <f>'All data'!AD74</f>
        <v>yes</v>
      </c>
      <c r="C74" s="30" t="str">
        <f>'All data'!AE74</f>
        <v>no</v>
      </c>
      <c r="D74" s="30" t="str">
        <f>'All data'!AF74</f>
        <v>no</v>
      </c>
      <c r="E74" s="30" t="str">
        <f>'All data'!AG74</f>
        <v>no</v>
      </c>
      <c r="F74" s="30" t="str">
        <f>'All data'!AH74</f>
        <v>yes</v>
      </c>
      <c r="G74" s="30" t="str">
        <f>'All data'!AI74</f>
        <v>no</v>
      </c>
      <c r="H74" s="30" t="str">
        <f>'All data'!AJ74</f>
        <v>yes</v>
      </c>
    </row>
    <row r="75" spans="1:8" x14ac:dyDescent="0.2">
      <c r="A75" s="21">
        <f>'All data'!A75</f>
        <v>182</v>
      </c>
      <c r="B75" s="37" t="str">
        <f>'All data'!AD75</f>
        <v>yes</v>
      </c>
      <c r="C75" s="37" t="str">
        <f>'All data'!AE75</f>
        <v>no</v>
      </c>
      <c r="D75" s="37" t="str">
        <f>'All data'!AF75</f>
        <v>no</v>
      </c>
      <c r="E75" s="37" t="str">
        <f>'All data'!AG75</f>
        <v>no</v>
      </c>
      <c r="F75" s="37" t="str">
        <f>'All data'!AH75</f>
        <v>yes</v>
      </c>
      <c r="G75" s="37" t="str">
        <f>'All data'!AI75</f>
        <v>no</v>
      </c>
      <c r="H75" s="37" t="str">
        <f>'All data'!AJ75</f>
        <v>yes</v>
      </c>
    </row>
    <row r="76" spans="1:8" x14ac:dyDescent="0.2">
      <c r="A76" s="21">
        <f>'All data'!A76</f>
        <v>184</v>
      </c>
      <c r="B76" s="30" t="str">
        <f>'All data'!AD76</f>
        <v>yes</v>
      </c>
      <c r="C76" s="30" t="str">
        <f>'All data'!AE76</f>
        <v>no</v>
      </c>
      <c r="D76" s="30" t="str">
        <f>'All data'!AF76</f>
        <v>no</v>
      </c>
      <c r="E76" s="30" t="str">
        <f>'All data'!AG76</f>
        <v>no</v>
      </c>
      <c r="F76" s="30" t="str">
        <f>'All data'!AH76</f>
        <v>yes</v>
      </c>
      <c r="G76" s="30" t="str">
        <f>'All data'!AI76</f>
        <v>yes</v>
      </c>
      <c r="H76" s="30" t="str">
        <f>'All data'!AJ76</f>
        <v>yes</v>
      </c>
    </row>
    <row r="77" spans="1:8" x14ac:dyDescent="0.2">
      <c r="A77" s="21">
        <f>'All data'!A77</f>
        <v>187</v>
      </c>
      <c r="B77" s="37" t="str">
        <f>'All data'!AD77</f>
        <v>yes</v>
      </c>
      <c r="C77" s="37" t="str">
        <f>'All data'!AE77</f>
        <v>no</v>
      </c>
      <c r="D77" s="37" t="str">
        <f>'All data'!AF77</f>
        <v>no</v>
      </c>
      <c r="E77" s="37" t="str">
        <f>'All data'!AG77</f>
        <v>no</v>
      </c>
      <c r="F77" s="37" t="str">
        <f>'All data'!AH77</f>
        <v>yes</v>
      </c>
      <c r="G77" s="37" t="str">
        <f>'All data'!AI77</f>
        <v>no</v>
      </c>
      <c r="H77" s="37" t="str">
        <f>'All data'!AJ77</f>
        <v>yes</v>
      </c>
    </row>
    <row r="78" spans="1:8" x14ac:dyDescent="0.2">
      <c r="A78" s="21">
        <f>'All data'!A78</f>
        <v>192</v>
      </c>
      <c r="B78" s="30" t="str">
        <f>'All data'!AD78</f>
        <v>yes</v>
      </c>
      <c r="C78" s="30" t="str">
        <f>'All data'!AE78</f>
        <v>no</v>
      </c>
      <c r="D78" s="30" t="str">
        <f>'All data'!AF78</f>
        <v>no</v>
      </c>
      <c r="E78" s="30" t="str">
        <f>'All data'!AG78</f>
        <v>no</v>
      </c>
      <c r="F78" s="30" t="str">
        <f>'All data'!AH78</f>
        <v>yes</v>
      </c>
      <c r="G78" s="30" t="str">
        <f>'All data'!AI78</f>
        <v>yes</v>
      </c>
      <c r="H78" s="30" t="str">
        <f>'All data'!AJ78</f>
        <v>yes</v>
      </c>
    </row>
    <row r="79" spans="1:8" x14ac:dyDescent="0.2">
      <c r="A79" s="21">
        <f>'All data'!A79</f>
        <v>195</v>
      </c>
      <c r="B79" s="37" t="str">
        <f>'All data'!AD79</f>
        <v>yes</v>
      </c>
      <c r="C79" s="37" t="str">
        <f>'All data'!AE79</f>
        <v>no</v>
      </c>
      <c r="D79" s="37" t="str">
        <f>'All data'!AF79</f>
        <v>no</v>
      </c>
      <c r="E79" s="37" t="str">
        <f>'All data'!AG79</f>
        <v>no</v>
      </c>
      <c r="F79" s="37" t="str">
        <f>'All data'!AH79</f>
        <v>yes</v>
      </c>
      <c r="G79" s="37" t="str">
        <f>'All data'!AI79</f>
        <v>yes</v>
      </c>
      <c r="H79" s="37" t="str">
        <f>'All data'!AJ79</f>
        <v>yes</v>
      </c>
    </row>
    <row r="80" spans="1:8" x14ac:dyDescent="0.2">
      <c r="A80" s="21">
        <f>'All data'!A80</f>
        <v>196</v>
      </c>
      <c r="B80" s="30" t="str">
        <f>'All data'!AD80</f>
        <v>yes</v>
      </c>
      <c r="C80" s="30" t="str">
        <f>'All data'!AE80</f>
        <v>no</v>
      </c>
      <c r="D80" s="30" t="str">
        <f>'All data'!AF80</f>
        <v>no</v>
      </c>
      <c r="E80" s="30" t="str">
        <f>'All data'!AG80</f>
        <v>yes</v>
      </c>
      <c r="F80" s="30" t="str">
        <f>'All data'!AH80</f>
        <v>yes</v>
      </c>
      <c r="G80" s="30" t="str">
        <f>'All data'!AI80</f>
        <v>yes</v>
      </c>
      <c r="H80" s="30" t="str">
        <f>'All data'!AJ80</f>
        <v>yes</v>
      </c>
    </row>
    <row r="81" spans="1:8" x14ac:dyDescent="0.2">
      <c r="A81" s="21">
        <f>'All data'!A81</f>
        <v>200</v>
      </c>
      <c r="B81" s="37" t="str">
        <f>'All data'!AD81</f>
        <v>yes</v>
      </c>
      <c r="C81" s="37" t="str">
        <f>'All data'!AE81</f>
        <v>no</v>
      </c>
      <c r="D81" s="37" t="str">
        <f>'All data'!AF81</f>
        <v>no</v>
      </c>
      <c r="E81" s="37" t="str">
        <f>'All data'!AG81</f>
        <v>no</v>
      </c>
      <c r="F81" s="37" t="str">
        <f>'All data'!AH81</f>
        <v>few</v>
      </c>
      <c r="G81" s="37" t="str">
        <f>'All data'!AI81</f>
        <v>yes</v>
      </c>
      <c r="H81" s="37" t="str">
        <f>'All data'!AJ81</f>
        <v>yes</v>
      </c>
    </row>
    <row r="82" spans="1:8" x14ac:dyDescent="0.2">
      <c r="A82" s="21">
        <f>'All data'!A82</f>
        <v>201</v>
      </c>
      <c r="B82" s="30" t="str">
        <f>'All data'!AD82</f>
        <v>yes</v>
      </c>
      <c r="C82" s="30" t="str">
        <f>'All data'!AE82</f>
        <v>no</v>
      </c>
      <c r="D82" s="30" t="str">
        <f>'All data'!AF82</f>
        <v>no</v>
      </c>
      <c r="E82" s="30" t="str">
        <f>'All data'!AG82</f>
        <v>no</v>
      </c>
      <c r="F82" s="30" t="str">
        <f>'All data'!AH82</f>
        <v>few</v>
      </c>
      <c r="G82" s="30" t="str">
        <f>'All data'!AI82</f>
        <v>yes</v>
      </c>
      <c r="H82" s="30" t="str">
        <f>'All data'!AJ82</f>
        <v>yes</v>
      </c>
    </row>
    <row r="83" spans="1:8" x14ac:dyDescent="0.2">
      <c r="A83" s="21">
        <f>'All data'!A83</f>
        <v>206</v>
      </c>
      <c r="B83" s="37" t="str">
        <f>'All data'!AD83</f>
        <v>yes</v>
      </c>
      <c r="C83" s="37" t="str">
        <f>'All data'!AE83</f>
        <v>no</v>
      </c>
      <c r="D83" s="37" t="str">
        <f>'All data'!AF83</f>
        <v>no</v>
      </c>
      <c r="E83" s="37" t="str">
        <f>'All data'!AG83</f>
        <v>no</v>
      </c>
      <c r="F83" s="37" t="str">
        <f>'All data'!AH83</f>
        <v>few</v>
      </c>
      <c r="G83" s="37" t="str">
        <f>'All data'!AI83</f>
        <v>yes</v>
      </c>
      <c r="H83" s="37" t="str">
        <f>'All data'!AJ83</f>
        <v>yes</v>
      </c>
    </row>
    <row r="84" spans="1:8" x14ac:dyDescent="0.2">
      <c r="A84" s="21">
        <f>'All data'!A84</f>
        <v>209</v>
      </c>
      <c r="B84" s="30" t="str">
        <f>'All data'!AD84</f>
        <v>yes</v>
      </c>
      <c r="C84" s="30" t="str">
        <f>'All data'!AE84</f>
        <v>no</v>
      </c>
      <c r="D84" s="30" t="str">
        <f>'All data'!AF84</f>
        <v>no</v>
      </c>
      <c r="E84" s="30" t="str">
        <f>'All data'!AG84</f>
        <v>no</v>
      </c>
      <c r="F84" s="30" t="str">
        <f>'All data'!AH84</f>
        <v>few</v>
      </c>
      <c r="G84" s="30" t="str">
        <f>'All data'!AI84</f>
        <v>yes</v>
      </c>
      <c r="H84" s="30" t="str">
        <f>'All data'!AJ84</f>
        <v>yes</v>
      </c>
    </row>
    <row r="85" spans="1:8" x14ac:dyDescent="0.2">
      <c r="A85" s="21">
        <f>'All data'!A85</f>
        <v>215</v>
      </c>
      <c r="B85" s="37" t="str">
        <f>'All data'!AD85</f>
        <v>yes</v>
      </c>
      <c r="C85" s="37" t="str">
        <f>'All data'!AE85</f>
        <v>no</v>
      </c>
      <c r="D85" s="37" t="str">
        <f>'All data'!AF85</f>
        <v>no</v>
      </c>
      <c r="E85" s="37" t="str">
        <f>'All data'!AG85</f>
        <v>no</v>
      </c>
      <c r="F85" s="37" t="str">
        <f>'All data'!AH85</f>
        <v>few</v>
      </c>
      <c r="G85" s="37" t="str">
        <f>'All data'!AI85</f>
        <v>yes</v>
      </c>
      <c r="H85" s="37" t="str">
        <f>'All data'!AJ85</f>
        <v>yes</v>
      </c>
    </row>
    <row r="86" spans="1:8" x14ac:dyDescent="0.2">
      <c r="A86" s="21">
        <f>'All data'!A86</f>
        <v>218</v>
      </c>
      <c r="B86" s="30" t="str">
        <f>'All data'!AD86</f>
        <v>yes</v>
      </c>
      <c r="C86" s="30" t="str">
        <f>'All data'!AE86</f>
        <v>no</v>
      </c>
      <c r="D86" s="30" t="str">
        <f>'All data'!AF86</f>
        <v>no</v>
      </c>
      <c r="E86" s="30" t="str">
        <f>'All data'!AG86</f>
        <v>no</v>
      </c>
      <c r="F86" s="30" t="str">
        <f>'All data'!AH86</f>
        <v>few</v>
      </c>
      <c r="G86" s="30" t="str">
        <f>'All data'!AI86</f>
        <v>yes</v>
      </c>
      <c r="H86" s="30" t="str">
        <f>'All data'!AJ86</f>
        <v>yes</v>
      </c>
    </row>
    <row r="87" spans="1:8" x14ac:dyDescent="0.2">
      <c r="A87" s="21">
        <f>'All data'!A87</f>
        <v>228</v>
      </c>
      <c r="B87" s="37" t="str">
        <f>'All data'!AD87</f>
        <v>no</v>
      </c>
      <c r="C87" s="37" t="str">
        <f>'All data'!AE87</f>
        <v>no</v>
      </c>
      <c r="D87" s="37" t="str">
        <f>'All data'!AF87</f>
        <v>no</v>
      </c>
      <c r="E87" s="37" t="str">
        <f>'All data'!AG87</f>
        <v>no</v>
      </c>
      <c r="F87" s="37" t="str">
        <f>'All data'!AH87</f>
        <v>few</v>
      </c>
      <c r="G87" s="37" t="str">
        <f>'All data'!AI87</f>
        <v>yes</v>
      </c>
      <c r="H87" s="37" t="str">
        <f>'All data'!AJ87</f>
        <v>yes</v>
      </c>
    </row>
    <row r="88" spans="1:8" x14ac:dyDescent="0.2">
      <c r="A88" s="21">
        <f>'All data'!A88</f>
        <v>229</v>
      </c>
      <c r="B88" s="30" t="str">
        <f>'All data'!AD88</f>
        <v>yes</v>
      </c>
      <c r="C88" s="30" t="str">
        <f>'All data'!AE88</f>
        <v>no</v>
      </c>
      <c r="D88" s="30" t="str">
        <f>'All data'!AF88</f>
        <v>no</v>
      </c>
      <c r="E88" s="30" t="str">
        <f>'All data'!AG88</f>
        <v>no</v>
      </c>
      <c r="F88" s="30" t="str">
        <f>'All data'!AH88</f>
        <v>few</v>
      </c>
      <c r="G88" s="30" t="str">
        <f>'All data'!AI88</f>
        <v>yes</v>
      </c>
      <c r="H88" s="30" t="str">
        <f>'All data'!AJ88</f>
        <v>yes</v>
      </c>
    </row>
    <row r="89" spans="1:8" x14ac:dyDescent="0.2">
      <c r="A89" s="21">
        <f>'All data'!A89</f>
        <v>231</v>
      </c>
      <c r="B89" s="37" t="str">
        <f>'All data'!AD89</f>
        <v>no</v>
      </c>
      <c r="C89" s="37" t="str">
        <f>'All data'!AE89</f>
        <v>no</v>
      </c>
      <c r="D89" s="37" t="str">
        <f>'All data'!AF89</f>
        <v>no</v>
      </c>
      <c r="E89" s="37" t="str">
        <f>'All data'!AG89</f>
        <v>no</v>
      </c>
      <c r="F89" s="37" t="str">
        <f>'All data'!AH89</f>
        <v>few</v>
      </c>
      <c r="G89" s="37" t="str">
        <f>'All data'!AI89</f>
        <v>yes</v>
      </c>
      <c r="H89" s="37" t="str">
        <f>'All data'!AJ89</f>
        <v>yes</v>
      </c>
    </row>
    <row r="90" spans="1:8" x14ac:dyDescent="0.2">
      <c r="A90" s="21">
        <f>'All data'!A90</f>
        <v>232</v>
      </c>
      <c r="B90" s="30" t="str">
        <f>'All data'!AD90</f>
        <v>no</v>
      </c>
      <c r="C90" s="30" t="str">
        <f>'All data'!AE90</f>
        <v>no</v>
      </c>
      <c r="D90" s="30" t="str">
        <f>'All data'!AF90</f>
        <v>no</v>
      </c>
      <c r="E90" s="30" t="str">
        <f>'All data'!AG90</f>
        <v>no</v>
      </c>
      <c r="F90" s="30" t="str">
        <f>'All data'!AH90</f>
        <v>few</v>
      </c>
      <c r="G90" s="30" t="str">
        <f>'All data'!AI90</f>
        <v>yes</v>
      </c>
      <c r="H90" s="30" t="str">
        <f>'All data'!AJ90</f>
        <v>yes</v>
      </c>
    </row>
    <row r="91" spans="1:8" x14ac:dyDescent="0.2">
      <c r="A91" s="21">
        <f>'All data'!A91</f>
        <v>237</v>
      </c>
      <c r="B91" s="37" t="str">
        <f>'All data'!AD91</f>
        <v>no</v>
      </c>
      <c r="C91" s="37" t="str">
        <f>'All data'!AE91</f>
        <v>no</v>
      </c>
      <c r="D91" s="37" t="str">
        <f>'All data'!AF91</f>
        <v>no</v>
      </c>
      <c r="E91" s="37" t="str">
        <f>'All data'!AG91</f>
        <v>no</v>
      </c>
      <c r="F91" s="37" t="str">
        <f>'All data'!AH91</f>
        <v>few</v>
      </c>
      <c r="G91" s="37" t="str">
        <f>'All data'!AI91</f>
        <v>yes</v>
      </c>
      <c r="H91" s="37" t="str">
        <f>'All data'!AJ91</f>
        <v>yes</v>
      </c>
    </row>
    <row r="92" spans="1:8" x14ac:dyDescent="0.2">
      <c r="A92" s="21">
        <f>'All data'!A92</f>
        <v>238</v>
      </c>
      <c r="B92" s="30" t="str">
        <f>'All data'!AD92</f>
        <v>no</v>
      </c>
      <c r="C92" s="30" t="str">
        <f>'All data'!AE92</f>
        <v>no</v>
      </c>
      <c r="D92" s="30" t="str">
        <f>'All data'!AF92</f>
        <v>no</v>
      </c>
      <c r="E92" s="30" t="str">
        <f>'All data'!AG92</f>
        <v>no</v>
      </c>
      <c r="F92" s="30" t="str">
        <f>'All data'!AH92</f>
        <v>few</v>
      </c>
      <c r="G92" s="30" t="str">
        <f>'All data'!AI92</f>
        <v>yes</v>
      </c>
      <c r="H92" s="30" t="str">
        <f>'All data'!AJ92</f>
        <v>yes</v>
      </c>
    </row>
    <row r="93" spans="1:8" x14ac:dyDescent="0.2">
      <c r="A93" s="21">
        <f>'All data'!A93</f>
        <v>241</v>
      </c>
      <c r="B93" s="37" t="str">
        <f>'All data'!AD93</f>
        <v>no</v>
      </c>
      <c r="C93" s="37" t="str">
        <f>'All data'!AE93</f>
        <v>no</v>
      </c>
      <c r="D93" s="37" t="str">
        <f>'All data'!AF93</f>
        <v>no</v>
      </c>
      <c r="E93" s="37" t="str">
        <f>'All data'!AG93</f>
        <v>no</v>
      </c>
      <c r="F93" s="37" t="str">
        <f>'All data'!AH93</f>
        <v>few</v>
      </c>
      <c r="G93" s="37" t="str">
        <f>'All data'!AI93</f>
        <v>yes</v>
      </c>
      <c r="H93" s="37" t="str">
        <f>'All data'!AJ93</f>
        <v>yes</v>
      </c>
    </row>
    <row r="94" spans="1:8" x14ac:dyDescent="0.2">
      <c r="A94" s="21">
        <f>'All data'!A94</f>
        <v>242</v>
      </c>
      <c r="B94" s="30" t="str">
        <f>'All data'!AD94</f>
        <v>no</v>
      </c>
      <c r="C94" s="30" t="str">
        <f>'All data'!AE94</f>
        <v>no</v>
      </c>
      <c r="D94" s="30" t="str">
        <f>'All data'!AF94</f>
        <v>no</v>
      </c>
      <c r="E94" s="30" t="str">
        <f>'All data'!AG94</f>
        <v>no</v>
      </c>
      <c r="F94" s="30" t="str">
        <f>'All data'!AH94</f>
        <v>few</v>
      </c>
      <c r="G94" s="30" t="str">
        <f>'All data'!AI94</f>
        <v>yes</v>
      </c>
      <c r="H94" s="30" t="str">
        <f>'All data'!AJ94</f>
        <v>yes</v>
      </c>
    </row>
    <row r="95" spans="1:8" x14ac:dyDescent="0.2">
      <c r="A95" s="21">
        <f>'All data'!A95</f>
        <v>245</v>
      </c>
      <c r="B95" s="37" t="str">
        <f>'All data'!AD95</f>
        <v>no</v>
      </c>
      <c r="C95" s="37" t="str">
        <f>'All data'!AE95</f>
        <v>no</v>
      </c>
      <c r="D95" s="37" t="str">
        <f>'All data'!AF95</f>
        <v>no</v>
      </c>
      <c r="E95" s="37" t="str">
        <f>'All data'!AG95</f>
        <v>no</v>
      </c>
      <c r="F95" s="37" t="str">
        <f>'All data'!AH95</f>
        <v>no</v>
      </c>
      <c r="G95" s="37" t="str">
        <f>'All data'!AI95</f>
        <v>yes</v>
      </c>
      <c r="H95" s="37" t="str">
        <f>'All data'!AJ95</f>
        <v>yes</v>
      </c>
    </row>
    <row r="96" spans="1:8" s="189" customFormat="1" x14ac:dyDescent="0.2">
      <c r="A96" s="21">
        <f>'All data'!A96</f>
        <v>264</v>
      </c>
      <c r="B96" s="30" t="str">
        <f>'All data'!AD96</f>
        <v>no</v>
      </c>
      <c r="C96" s="30" t="str">
        <f>'All data'!AE96</f>
        <v>no</v>
      </c>
      <c r="D96" s="30" t="str">
        <f>'All data'!AF96</f>
        <v>no</v>
      </c>
      <c r="E96" s="30" t="str">
        <f>'All data'!AG96</f>
        <v>no</v>
      </c>
      <c r="F96" s="30" t="str">
        <f>'All data'!AH96</f>
        <v>few</v>
      </c>
      <c r="G96" s="30" t="str">
        <f>'All data'!AI96</f>
        <v>yes</v>
      </c>
      <c r="H96" s="30" t="str">
        <f>'All data'!AJ96</f>
        <v>no</v>
      </c>
    </row>
    <row r="97" spans="1:8" s="189" customFormat="1" x14ac:dyDescent="0.2">
      <c r="A97" s="21">
        <f>'All data'!A97</f>
        <v>265</v>
      </c>
      <c r="B97" s="37" t="str">
        <f>'All data'!AD97</f>
        <v>no</v>
      </c>
      <c r="C97" s="37" t="str">
        <f>'All data'!AE97</f>
        <v>no</v>
      </c>
      <c r="D97" s="37" t="str">
        <f>'All data'!AF97</f>
        <v>no</v>
      </c>
      <c r="E97" s="37" t="str">
        <f>'All data'!AG97</f>
        <v>no</v>
      </c>
      <c r="F97" s="37" t="str">
        <f>'All data'!AH97</f>
        <v>few</v>
      </c>
      <c r="G97" s="37" t="str">
        <f>'All data'!AI97</f>
        <v>yes</v>
      </c>
      <c r="H97" s="37" t="str">
        <f>'All data'!AJ97</f>
        <v>no</v>
      </c>
    </row>
    <row r="98" spans="1:8" s="189" customFormat="1" x14ac:dyDescent="0.2">
      <c r="A98" s="21">
        <f>'All data'!A98</f>
        <v>279</v>
      </c>
      <c r="B98" s="30" t="str">
        <f>'All data'!AD98</f>
        <v>no</v>
      </c>
      <c r="C98" s="30" t="str">
        <f>'All data'!AE98</f>
        <v>no</v>
      </c>
      <c r="D98" s="30" t="str">
        <f>'All data'!AF98</f>
        <v>no</v>
      </c>
      <c r="E98" s="30" t="str">
        <f>'All data'!AG98</f>
        <v>no</v>
      </c>
      <c r="F98" s="30" t="str">
        <f>'All data'!AH98</f>
        <v>few</v>
      </c>
      <c r="G98" s="30" t="str">
        <f>'All data'!AI98</f>
        <v>yes</v>
      </c>
      <c r="H98" s="30" t="str">
        <f>'All data'!AJ98</f>
        <v>yes</v>
      </c>
    </row>
    <row r="99" spans="1:8" s="189" customFormat="1" x14ac:dyDescent="0.2">
      <c r="A99" s="21" t="str">
        <f>'All data'!A99</f>
        <v>280A</v>
      </c>
      <c r="B99" s="37" t="str">
        <f>'All data'!AD99</f>
        <v>no</v>
      </c>
      <c r="C99" s="37" t="str">
        <f>'All data'!AE99</f>
        <v>no</v>
      </c>
      <c r="D99" s="37" t="str">
        <f>'All data'!AF99</f>
        <v>no</v>
      </c>
      <c r="E99" s="37" t="str">
        <f>'All data'!AG99</f>
        <v>no</v>
      </c>
      <c r="F99" s="37" t="str">
        <f>'All data'!AH99</f>
        <v>few</v>
      </c>
      <c r="G99" s="37" t="str">
        <f>'All data'!AI99</f>
        <v>yes</v>
      </c>
      <c r="H99" s="37" t="str">
        <f>'All data'!AJ99</f>
        <v>yes</v>
      </c>
    </row>
    <row r="100" spans="1:8" s="189" customFormat="1" x14ac:dyDescent="0.2">
      <c r="A100" s="21" t="str">
        <f>'All data'!A100</f>
        <v>280B</v>
      </c>
      <c r="B100" s="30" t="str">
        <f>'All data'!AD100</f>
        <v>no</v>
      </c>
      <c r="C100" s="30" t="str">
        <f>'All data'!AE100</f>
        <v>no</v>
      </c>
      <c r="D100" s="30" t="str">
        <f>'All data'!AF100</f>
        <v>no</v>
      </c>
      <c r="E100" s="30" t="str">
        <f>'All data'!AG100</f>
        <v>no</v>
      </c>
      <c r="F100" s="30" t="str">
        <f>'All data'!AH100</f>
        <v>few</v>
      </c>
      <c r="G100" s="30" t="str">
        <f>'All data'!AI100</f>
        <v>yes</v>
      </c>
      <c r="H100" s="30" t="str">
        <f>'All data'!AJ100</f>
        <v>yes</v>
      </c>
    </row>
    <row r="101" spans="1:8" s="189" customFormat="1" x14ac:dyDescent="0.2">
      <c r="A101" s="21">
        <f>'All data'!A101</f>
        <v>297</v>
      </c>
      <c r="B101" s="37" t="str">
        <f>'All data'!AD101</f>
        <v>no</v>
      </c>
      <c r="C101" s="37" t="str">
        <f>'All data'!AE101</f>
        <v>no</v>
      </c>
      <c r="D101" s="37" t="str">
        <f>'All data'!AF101</f>
        <v>no</v>
      </c>
      <c r="E101" s="37" t="str">
        <f>'All data'!AG101</f>
        <v>no</v>
      </c>
      <c r="F101" s="37" t="str">
        <f>'All data'!AH101</f>
        <v>few</v>
      </c>
      <c r="G101" s="37" t="str">
        <f>'All data'!AI101</f>
        <v>yes</v>
      </c>
      <c r="H101" s="37" t="str">
        <f>'All data'!AJ101</f>
        <v>yes</v>
      </c>
    </row>
    <row r="102" spans="1:8" s="189" customFormat="1" x14ac:dyDescent="0.2">
      <c r="A102" s="21">
        <f>'All data'!A102</f>
        <v>301</v>
      </c>
      <c r="B102" s="30" t="str">
        <f>'All data'!AD102</f>
        <v>no</v>
      </c>
      <c r="C102" s="30" t="str">
        <f>'All data'!AE102</f>
        <v>no</v>
      </c>
      <c r="D102" s="30" t="str">
        <f>'All data'!AF102</f>
        <v>no</v>
      </c>
      <c r="E102" s="30" t="str">
        <f>'All data'!AG102</f>
        <v>no</v>
      </c>
      <c r="F102" s="30" t="str">
        <f>'All data'!AH102</f>
        <v>few</v>
      </c>
      <c r="G102" s="30" t="str">
        <f>'All data'!AI102</f>
        <v>no</v>
      </c>
      <c r="H102" s="30" t="str">
        <f>'All data'!AJ102</f>
        <v>yes</v>
      </c>
    </row>
    <row r="103" spans="1:8" s="189" customFormat="1" x14ac:dyDescent="0.2">
      <c r="A103" s="21">
        <f>'All data'!A103</f>
        <v>304</v>
      </c>
      <c r="B103" s="37" t="str">
        <f>'All data'!AD103</f>
        <v>no</v>
      </c>
      <c r="C103" s="37" t="str">
        <f>'All data'!AE103</f>
        <v>no</v>
      </c>
      <c r="D103" s="37" t="str">
        <f>'All data'!AF103</f>
        <v>no</v>
      </c>
      <c r="E103" s="37" t="str">
        <f>'All data'!AG103</f>
        <v>no</v>
      </c>
      <c r="F103" s="37" t="str">
        <f>'All data'!AH103</f>
        <v>few</v>
      </c>
      <c r="G103" s="37" t="str">
        <f>'All data'!AI103</f>
        <v>no</v>
      </c>
      <c r="H103" s="37" t="str">
        <f>'All data'!AJ103</f>
        <v>no</v>
      </c>
    </row>
    <row r="104" spans="1:8" s="189" customFormat="1" x14ac:dyDescent="0.2">
      <c r="A104" s="21">
        <f>'All data'!A104</f>
        <v>307</v>
      </c>
      <c r="B104" s="30" t="str">
        <f>'All data'!AD104</f>
        <v>no</v>
      </c>
      <c r="C104" s="30" t="str">
        <f>'All data'!AE104</f>
        <v>no</v>
      </c>
      <c r="D104" s="30" t="str">
        <f>'All data'!AF104</f>
        <v>no</v>
      </c>
      <c r="E104" s="30" t="str">
        <f>'All data'!AG104</f>
        <v>no</v>
      </c>
      <c r="F104" s="30" t="str">
        <f>'All data'!AH104</f>
        <v>few</v>
      </c>
      <c r="G104" s="30" t="str">
        <f>'All data'!AI104</f>
        <v>yes</v>
      </c>
      <c r="H104" s="30" t="str">
        <f>'All data'!AJ104</f>
        <v>yes</v>
      </c>
    </row>
    <row r="105" spans="1:8" s="189" customFormat="1" x14ac:dyDescent="0.2">
      <c r="A105" s="21">
        <f>'All data'!A105</f>
        <v>315</v>
      </c>
      <c r="B105" s="37" t="str">
        <f>'All data'!AD105</f>
        <v>no</v>
      </c>
      <c r="C105" s="37" t="str">
        <f>'All data'!AE105</f>
        <v>no</v>
      </c>
      <c r="D105" s="37" t="str">
        <f>'All data'!AF105</f>
        <v>no</v>
      </c>
      <c r="E105" s="37" t="str">
        <f>'All data'!AG105</f>
        <v>no</v>
      </c>
      <c r="F105" s="37" t="str">
        <f>'All data'!AH105</f>
        <v>few</v>
      </c>
      <c r="G105" s="37" t="str">
        <f>'All data'!AI105</f>
        <v>yes</v>
      </c>
      <c r="H105" s="37" t="str">
        <f>'All data'!AJ105</f>
        <v>yes</v>
      </c>
    </row>
    <row r="106" spans="1:8" s="189" customFormat="1" x14ac:dyDescent="0.2">
      <c r="A106" s="21">
        <f>'All data'!A106</f>
        <v>318</v>
      </c>
      <c r="B106" s="30" t="str">
        <f>'All data'!AD106</f>
        <v>no</v>
      </c>
      <c r="C106" s="30" t="str">
        <f>'All data'!AE106</f>
        <v>no</v>
      </c>
      <c r="D106" s="30" t="str">
        <f>'All data'!AF106</f>
        <v>no</v>
      </c>
      <c r="E106" s="30" t="str">
        <f>'All data'!AG106</f>
        <v>no</v>
      </c>
      <c r="F106" s="30" t="str">
        <f>'All data'!AH106</f>
        <v>few</v>
      </c>
      <c r="G106" s="30" t="str">
        <f>'All data'!AI106</f>
        <v>yes</v>
      </c>
      <c r="H106" s="30" t="str">
        <f>'All data'!AJ106</f>
        <v>yes</v>
      </c>
    </row>
    <row r="107" spans="1:8" s="189" customFormat="1" x14ac:dyDescent="0.2">
      <c r="A107" s="21">
        <f>'All data'!A107</f>
        <v>328</v>
      </c>
      <c r="B107" s="37" t="str">
        <f>'All data'!AD107</f>
        <v>no</v>
      </c>
      <c r="C107" s="37" t="str">
        <f>'All data'!AE107</f>
        <v>no</v>
      </c>
      <c r="D107" s="37" t="str">
        <f>'All data'!AF107</f>
        <v>no</v>
      </c>
      <c r="E107" s="37" t="str">
        <f>'All data'!AG107</f>
        <v>no</v>
      </c>
      <c r="F107" s="37" t="str">
        <f>'All data'!AH107</f>
        <v>few</v>
      </c>
      <c r="G107" s="37" t="str">
        <f>'All data'!AI107</f>
        <v>yes</v>
      </c>
      <c r="H107" s="37" t="str">
        <f>'All data'!AJ107</f>
        <v>yes</v>
      </c>
    </row>
    <row r="108" spans="1:8" s="189" customFormat="1" x14ac:dyDescent="0.2">
      <c r="A108" s="21">
        <f>'All data'!A108</f>
        <v>333</v>
      </c>
      <c r="B108" s="30" t="str">
        <f>'All data'!AD108</f>
        <v>no</v>
      </c>
      <c r="C108" s="30" t="str">
        <f>'All data'!AE108</f>
        <v>no</v>
      </c>
      <c r="D108" s="30" t="str">
        <f>'All data'!AF108</f>
        <v>no</v>
      </c>
      <c r="E108" s="30" t="str">
        <f>'All data'!AG108</f>
        <v>no</v>
      </c>
      <c r="F108" s="30" t="str">
        <f>'All data'!AH108</f>
        <v>no</v>
      </c>
      <c r="G108" s="30" t="str">
        <f>'All data'!AI108</f>
        <v>no</v>
      </c>
      <c r="H108" s="30" t="str">
        <f>'All data'!AJ108</f>
        <v>yes</v>
      </c>
    </row>
    <row r="109" spans="1:8" x14ac:dyDescent="0.2">
      <c r="A109" s="313">
        <f>COUNTA(A4:A108)</f>
        <v>105</v>
      </c>
      <c r="B109" s="17">
        <f>COUNTIF(B4:B108,"yes")</f>
        <v>84</v>
      </c>
      <c r="C109" s="17">
        <f t="shared" ref="C109:G109" si="0">COUNTIF(C4:C108,"yes")</f>
        <v>56</v>
      </c>
      <c r="D109" s="17">
        <f t="shared" si="0"/>
        <v>56</v>
      </c>
      <c r="E109" s="17">
        <f t="shared" si="0"/>
        <v>43</v>
      </c>
      <c r="F109" s="17">
        <f t="shared" si="0"/>
        <v>75</v>
      </c>
      <c r="G109" s="17">
        <f t="shared" si="0"/>
        <v>77</v>
      </c>
      <c r="H109" s="17">
        <f>COUNTIF(H4:H108,"yes")</f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K56" sqref="K56"/>
    </sheetView>
  </sheetViews>
  <sheetFormatPr defaultRowHeight="12.75" x14ac:dyDescent="0.2"/>
  <cols>
    <col min="2" max="2" width="17.7109375" customWidth="1"/>
    <col min="4" max="4" width="12.7109375" bestFit="1" customWidth="1"/>
    <col min="5" max="5" width="13.7109375" customWidth="1"/>
    <col min="11" max="11" width="11.28515625" customWidth="1"/>
    <col min="12" max="12" width="11.42578125" customWidth="1"/>
    <col min="17" max="17" width="12.85546875" customWidth="1"/>
    <col min="23" max="23" width="13.140625" customWidth="1"/>
    <col min="27" max="27" width="14.5703125" customWidth="1"/>
    <col min="28" max="28" width="10.85546875" customWidth="1"/>
    <col min="29" max="29" width="11.42578125" customWidth="1"/>
    <col min="32" max="32" width="12.5703125" customWidth="1"/>
    <col min="34" max="34" width="13" customWidth="1"/>
    <col min="35" max="35" width="14.28515625" customWidth="1"/>
  </cols>
  <sheetData>
    <row r="1" spans="1:24" x14ac:dyDescent="0.2">
      <c r="A1" t="s">
        <v>395</v>
      </c>
      <c r="F1" t="s">
        <v>396</v>
      </c>
    </row>
    <row r="2" spans="1:24" x14ac:dyDescent="0.2">
      <c r="A2" t="s">
        <v>1145</v>
      </c>
    </row>
    <row r="3" spans="1:24" x14ac:dyDescent="0.2">
      <c r="A3" t="s">
        <v>397</v>
      </c>
    </row>
    <row r="4" spans="1:24" ht="13.5" thickBot="1" x14ac:dyDescent="0.25"/>
    <row r="5" spans="1:24" ht="15.75" thickBot="1" x14ac:dyDescent="0.25">
      <c r="A5" s="190" t="s">
        <v>398</v>
      </c>
      <c r="B5" s="191" t="s">
        <v>399</v>
      </c>
      <c r="C5" s="191" t="s">
        <v>400</v>
      </c>
      <c r="D5" s="191" t="s">
        <v>401</v>
      </c>
      <c r="E5" s="191" t="s">
        <v>402</v>
      </c>
      <c r="F5" s="191" t="s">
        <v>403</v>
      </c>
      <c r="G5" s="191" t="s">
        <v>404</v>
      </c>
      <c r="H5" s="191" t="s">
        <v>405</v>
      </c>
      <c r="I5" s="191" t="s">
        <v>406</v>
      </c>
      <c r="J5" s="191" t="s">
        <v>407</v>
      </c>
      <c r="K5" s="191" t="s">
        <v>408</v>
      </c>
      <c r="L5" s="191" t="s">
        <v>409</v>
      </c>
      <c r="M5" s="191" t="s">
        <v>410</v>
      </c>
      <c r="N5" s="191" t="s">
        <v>411</v>
      </c>
      <c r="O5" s="191" t="s">
        <v>412</v>
      </c>
      <c r="P5" s="191" t="s">
        <v>413</v>
      </c>
      <c r="Q5" s="191" t="s">
        <v>414</v>
      </c>
      <c r="R5" s="191" t="s">
        <v>415</v>
      </c>
      <c r="S5" s="191" t="s">
        <v>416</v>
      </c>
      <c r="T5" s="191" t="s">
        <v>417</v>
      </c>
      <c r="U5" s="191" t="s">
        <v>418</v>
      </c>
      <c r="V5" s="191" t="s">
        <v>419</v>
      </c>
      <c r="W5" s="191" t="s">
        <v>420</v>
      </c>
      <c r="X5" s="191" t="s">
        <v>421</v>
      </c>
    </row>
    <row r="6" spans="1:24" ht="15.75" thickBot="1" x14ac:dyDescent="0.25">
      <c r="A6" s="190" t="s">
        <v>422</v>
      </c>
      <c r="B6" s="191" t="s">
        <v>423</v>
      </c>
      <c r="C6" s="191" t="s">
        <v>424</v>
      </c>
      <c r="D6" s="191" t="s">
        <v>425</v>
      </c>
      <c r="E6" s="191" t="s">
        <v>426</v>
      </c>
      <c r="F6" s="191" t="s">
        <v>427</v>
      </c>
      <c r="G6" s="191" t="s">
        <v>428</v>
      </c>
      <c r="H6" s="191" t="s">
        <v>429</v>
      </c>
      <c r="I6" s="191" t="s">
        <v>430</v>
      </c>
      <c r="J6" s="191" t="s">
        <v>431</v>
      </c>
      <c r="K6" s="191" t="s">
        <v>432</v>
      </c>
      <c r="L6" s="191" t="s">
        <v>433</v>
      </c>
      <c r="M6" s="191" t="s">
        <v>434</v>
      </c>
      <c r="N6" s="191" t="s">
        <v>435</v>
      </c>
      <c r="O6" s="191" t="s">
        <v>436</v>
      </c>
      <c r="P6" s="191" t="s">
        <v>437</v>
      </c>
      <c r="Q6" s="191" t="s">
        <v>438</v>
      </c>
      <c r="R6" s="191" t="s">
        <v>439</v>
      </c>
      <c r="S6" s="191" t="s">
        <v>440</v>
      </c>
      <c r="T6" s="191" t="s">
        <v>441</v>
      </c>
      <c r="U6" s="191" t="s">
        <v>442</v>
      </c>
      <c r="V6" s="191" t="s">
        <v>443</v>
      </c>
      <c r="W6" s="191" t="s">
        <v>444</v>
      </c>
      <c r="X6" s="191" t="s">
        <v>445</v>
      </c>
    </row>
    <row r="7" spans="1:24" ht="15.75" thickBot="1" x14ac:dyDescent="0.25">
      <c r="A7" s="190" t="s">
        <v>446</v>
      </c>
      <c r="B7" s="191" t="s">
        <v>447</v>
      </c>
      <c r="C7" s="191" t="s">
        <v>448</v>
      </c>
      <c r="D7" s="191" t="s">
        <v>449</v>
      </c>
      <c r="E7" s="191" t="s">
        <v>450</v>
      </c>
      <c r="F7" s="191" t="s">
        <v>451</v>
      </c>
      <c r="G7" s="191" t="s">
        <v>452</v>
      </c>
      <c r="H7" s="191" t="s">
        <v>453</v>
      </c>
      <c r="I7" s="191" t="s">
        <v>454</v>
      </c>
      <c r="J7" s="191" t="s">
        <v>455</v>
      </c>
      <c r="K7" s="191" t="s">
        <v>456</v>
      </c>
      <c r="L7" s="191" t="s">
        <v>457</v>
      </c>
      <c r="M7" s="191" t="s">
        <v>458</v>
      </c>
      <c r="N7" s="191" t="s">
        <v>459</v>
      </c>
      <c r="O7" s="191" t="s">
        <v>460</v>
      </c>
      <c r="P7" s="191" t="s">
        <v>461</v>
      </c>
      <c r="Q7" s="191" t="s">
        <v>462</v>
      </c>
      <c r="R7" s="191" t="s">
        <v>463</v>
      </c>
      <c r="S7" s="191" t="s">
        <v>464</v>
      </c>
      <c r="T7" s="191" t="s">
        <v>465</v>
      </c>
      <c r="U7" s="191" t="s">
        <v>466</v>
      </c>
      <c r="V7" s="191" t="s">
        <v>467</v>
      </c>
      <c r="W7" s="191" t="s">
        <v>468</v>
      </c>
      <c r="X7" s="191" t="s">
        <v>469</v>
      </c>
    </row>
    <row r="8" spans="1:24" ht="15.75" thickBot="1" x14ac:dyDescent="0.25">
      <c r="A8" s="190" t="s">
        <v>470</v>
      </c>
      <c r="B8" s="191" t="s">
        <v>471</v>
      </c>
      <c r="C8" s="191" t="s">
        <v>472</v>
      </c>
      <c r="D8" s="191" t="s">
        <v>473</v>
      </c>
      <c r="E8" s="191" t="s">
        <v>474</v>
      </c>
      <c r="F8" s="191" t="s">
        <v>475</v>
      </c>
      <c r="G8" s="191" t="s">
        <v>476</v>
      </c>
      <c r="H8" s="191" t="s">
        <v>477</v>
      </c>
      <c r="I8" s="191" t="s">
        <v>478</v>
      </c>
      <c r="J8" s="191" t="s">
        <v>479</v>
      </c>
      <c r="K8" s="191" t="s">
        <v>480</v>
      </c>
      <c r="L8" s="191" t="s">
        <v>481</v>
      </c>
      <c r="M8" s="191" t="s">
        <v>482</v>
      </c>
      <c r="N8" s="191" t="s">
        <v>483</v>
      </c>
      <c r="O8" s="191" t="s">
        <v>484</v>
      </c>
      <c r="P8" s="191" t="s">
        <v>485</v>
      </c>
      <c r="Q8" s="191" t="s">
        <v>486</v>
      </c>
      <c r="R8" s="191" t="s">
        <v>487</v>
      </c>
      <c r="S8" s="191" t="s">
        <v>488</v>
      </c>
      <c r="T8" s="191" t="s">
        <v>489</v>
      </c>
      <c r="U8" s="191" t="s">
        <v>490</v>
      </c>
      <c r="V8" s="191" t="s">
        <v>491</v>
      </c>
      <c r="W8" s="191" t="s">
        <v>492</v>
      </c>
      <c r="X8" s="191" t="s">
        <v>493</v>
      </c>
    </row>
    <row r="9" spans="1:24" ht="15.75" thickBot="1" x14ac:dyDescent="0.25">
      <c r="A9" s="190" t="s">
        <v>494</v>
      </c>
      <c r="B9" s="191" t="s">
        <v>495</v>
      </c>
      <c r="C9" s="191" t="s">
        <v>496</v>
      </c>
      <c r="D9" s="191" t="s">
        <v>497</v>
      </c>
      <c r="E9" s="191" t="s">
        <v>498</v>
      </c>
      <c r="F9" s="191" t="s">
        <v>499</v>
      </c>
      <c r="G9" s="191" t="s">
        <v>500</v>
      </c>
      <c r="H9" s="191" t="s">
        <v>501</v>
      </c>
      <c r="I9" s="191" t="s">
        <v>502</v>
      </c>
      <c r="J9" s="191" t="s">
        <v>503</v>
      </c>
      <c r="K9" s="191" t="s">
        <v>504</v>
      </c>
      <c r="L9" s="191" t="s">
        <v>505</v>
      </c>
      <c r="M9" s="191" t="s">
        <v>506</v>
      </c>
      <c r="N9" s="191" t="s">
        <v>507</v>
      </c>
      <c r="O9" s="191" t="s">
        <v>508</v>
      </c>
      <c r="P9" s="191" t="s">
        <v>509</v>
      </c>
      <c r="Q9" s="191" t="s">
        <v>510</v>
      </c>
      <c r="R9" s="191" t="s">
        <v>511</v>
      </c>
      <c r="S9" s="191" t="s">
        <v>512</v>
      </c>
      <c r="T9" s="191" t="s">
        <v>513</v>
      </c>
      <c r="U9" s="191" t="s">
        <v>514</v>
      </c>
      <c r="V9" s="191" t="s">
        <v>515</v>
      </c>
      <c r="W9" s="191" t="s">
        <v>516</v>
      </c>
      <c r="X9" s="191" t="s">
        <v>517</v>
      </c>
    </row>
    <row r="10" spans="1:24" ht="15.75" thickBot="1" x14ac:dyDescent="0.25">
      <c r="A10" s="190" t="s">
        <v>518</v>
      </c>
      <c r="B10" s="191" t="s">
        <v>519</v>
      </c>
      <c r="C10" s="191" t="s">
        <v>520</v>
      </c>
      <c r="D10" s="191" t="s">
        <v>521</v>
      </c>
      <c r="E10" s="191" t="s">
        <v>522</v>
      </c>
      <c r="F10" s="191" t="s">
        <v>523</v>
      </c>
      <c r="G10" s="191" t="s">
        <v>524</v>
      </c>
      <c r="H10" s="191" t="s">
        <v>525</v>
      </c>
      <c r="I10" s="191" t="s">
        <v>526</v>
      </c>
      <c r="J10" s="191" t="s">
        <v>527</v>
      </c>
      <c r="K10" s="191" t="s">
        <v>528</v>
      </c>
      <c r="L10" s="191" t="s">
        <v>529</v>
      </c>
      <c r="M10" s="191" t="s">
        <v>530</v>
      </c>
      <c r="N10" s="191" t="s">
        <v>531</v>
      </c>
      <c r="O10" s="191" t="s">
        <v>532</v>
      </c>
      <c r="P10" s="191" t="s">
        <v>533</v>
      </c>
      <c r="Q10" s="191" t="s">
        <v>534</v>
      </c>
      <c r="R10" s="191" t="s">
        <v>535</v>
      </c>
      <c r="S10" s="191" t="s">
        <v>536</v>
      </c>
      <c r="T10" s="191" t="s">
        <v>537</v>
      </c>
      <c r="U10" s="191" t="s">
        <v>538</v>
      </c>
      <c r="V10" s="191" t="s">
        <v>539</v>
      </c>
      <c r="W10" s="191" t="s">
        <v>540</v>
      </c>
      <c r="X10" s="191" t="s">
        <v>541</v>
      </c>
    </row>
    <row r="11" spans="1:24" ht="15.75" thickBot="1" x14ac:dyDescent="0.25">
      <c r="A11" s="190" t="s">
        <v>542</v>
      </c>
      <c r="B11" s="191" t="s">
        <v>543</v>
      </c>
      <c r="C11" s="191" t="s">
        <v>544</v>
      </c>
      <c r="D11" s="191" t="s">
        <v>545</v>
      </c>
      <c r="E11" s="191" t="s">
        <v>546</v>
      </c>
      <c r="F11" s="191" t="s">
        <v>547</v>
      </c>
      <c r="G11" s="191" t="s">
        <v>548</v>
      </c>
      <c r="H11" s="191" t="s">
        <v>549</v>
      </c>
      <c r="I11" s="191" t="s">
        <v>550</v>
      </c>
      <c r="J11" s="191" t="s">
        <v>551</v>
      </c>
      <c r="K11" s="191" t="s">
        <v>552</v>
      </c>
      <c r="L11" s="191" t="s">
        <v>553</v>
      </c>
      <c r="M11" s="191" t="s">
        <v>554</v>
      </c>
      <c r="N11" s="191" t="s">
        <v>555</v>
      </c>
      <c r="O11" s="191" t="s">
        <v>556</v>
      </c>
      <c r="P11" s="191" t="s">
        <v>557</v>
      </c>
      <c r="Q11" s="191" t="s">
        <v>558</v>
      </c>
      <c r="R11" s="191" t="s">
        <v>559</v>
      </c>
      <c r="S11" s="191" t="s">
        <v>560</v>
      </c>
      <c r="T11" s="191" t="s">
        <v>561</v>
      </c>
      <c r="U11" s="191" t="s">
        <v>562</v>
      </c>
      <c r="V11" s="191" t="s">
        <v>563</v>
      </c>
      <c r="W11" s="191" t="s">
        <v>564</v>
      </c>
      <c r="X11" s="191" t="s">
        <v>565</v>
      </c>
    </row>
    <row r="12" spans="1:24" ht="15.75" thickBot="1" x14ac:dyDescent="0.25">
      <c r="A12" s="190" t="s">
        <v>566</v>
      </c>
      <c r="B12" s="191" t="s">
        <v>567</v>
      </c>
      <c r="C12" s="191" t="s">
        <v>568</v>
      </c>
      <c r="D12" s="191" t="s">
        <v>569</v>
      </c>
      <c r="E12" s="191" t="s">
        <v>570</v>
      </c>
      <c r="F12" s="191" t="s">
        <v>571</v>
      </c>
      <c r="G12" s="191" t="s">
        <v>572</v>
      </c>
      <c r="H12" s="191" t="s">
        <v>573</v>
      </c>
      <c r="I12" s="191" t="s">
        <v>574</v>
      </c>
      <c r="J12" s="191" t="s">
        <v>575</v>
      </c>
      <c r="K12" s="191" t="s">
        <v>576</v>
      </c>
      <c r="L12" s="191" t="s">
        <v>577</v>
      </c>
      <c r="M12" s="191" t="s">
        <v>578</v>
      </c>
      <c r="N12" s="191" t="s">
        <v>579</v>
      </c>
      <c r="O12" s="191" t="s">
        <v>580</v>
      </c>
      <c r="P12" s="191" t="s">
        <v>581</v>
      </c>
      <c r="Q12" s="191" t="s">
        <v>582</v>
      </c>
      <c r="R12" s="191" t="s">
        <v>583</v>
      </c>
      <c r="S12" s="191" t="s">
        <v>584</v>
      </c>
      <c r="T12" s="191" t="s">
        <v>585</v>
      </c>
      <c r="U12" s="191" t="s">
        <v>586</v>
      </c>
      <c r="V12" s="191" t="s">
        <v>587</v>
      </c>
      <c r="W12" s="191" t="s">
        <v>588</v>
      </c>
      <c r="X12" s="191" t="s">
        <v>589</v>
      </c>
    </row>
    <row r="13" spans="1:24" ht="15.75" thickBot="1" x14ac:dyDescent="0.25">
      <c r="A13" s="190" t="s">
        <v>590</v>
      </c>
      <c r="B13" s="191" t="s">
        <v>591</v>
      </c>
      <c r="C13" s="191" t="s">
        <v>592</v>
      </c>
      <c r="D13" s="191" t="s">
        <v>593</v>
      </c>
      <c r="E13" s="191" t="s">
        <v>594</v>
      </c>
      <c r="F13" s="191" t="s">
        <v>595</v>
      </c>
      <c r="G13" s="191" t="s">
        <v>596</v>
      </c>
      <c r="H13" s="191" t="s">
        <v>597</v>
      </c>
      <c r="I13" s="191" t="s">
        <v>598</v>
      </c>
      <c r="J13" s="191" t="s">
        <v>599</v>
      </c>
      <c r="K13" s="191" t="s">
        <v>600</v>
      </c>
      <c r="L13" s="191" t="s">
        <v>601</v>
      </c>
      <c r="M13" s="191" t="s">
        <v>602</v>
      </c>
      <c r="N13" s="191" t="s">
        <v>603</v>
      </c>
      <c r="O13" s="191" t="s">
        <v>604</v>
      </c>
      <c r="P13" s="191" t="s">
        <v>605</v>
      </c>
      <c r="Q13" s="191" t="s">
        <v>606</v>
      </c>
      <c r="R13" s="191" t="s">
        <v>607</v>
      </c>
      <c r="S13" s="191" t="s">
        <v>608</v>
      </c>
      <c r="T13" s="191" t="s">
        <v>609</v>
      </c>
      <c r="U13" s="191" t="s">
        <v>610</v>
      </c>
      <c r="V13" s="191" t="s">
        <v>611</v>
      </c>
      <c r="W13" s="191" t="s">
        <v>612</v>
      </c>
      <c r="X13" s="191" t="s">
        <v>613</v>
      </c>
    </row>
    <row r="14" spans="1:24" ht="15.75" thickBot="1" x14ac:dyDescent="0.25">
      <c r="A14" s="190" t="s">
        <v>614</v>
      </c>
      <c r="B14" s="191" t="s">
        <v>615</v>
      </c>
      <c r="C14" s="191" t="s">
        <v>616</v>
      </c>
      <c r="D14" s="191" t="s">
        <v>617</v>
      </c>
      <c r="E14" s="191" t="s">
        <v>618</v>
      </c>
      <c r="F14" s="191" t="s">
        <v>619</v>
      </c>
      <c r="G14" s="191" t="s">
        <v>620</v>
      </c>
      <c r="H14" s="191" t="s">
        <v>621</v>
      </c>
      <c r="I14" s="191" t="s">
        <v>622</v>
      </c>
      <c r="J14" s="191" t="s">
        <v>623</v>
      </c>
      <c r="K14" s="191" t="s">
        <v>624</v>
      </c>
      <c r="L14" s="191" t="s">
        <v>625</v>
      </c>
      <c r="M14" s="191" t="s">
        <v>626</v>
      </c>
      <c r="N14" s="191" t="s">
        <v>627</v>
      </c>
      <c r="O14" s="191" t="s">
        <v>628</v>
      </c>
      <c r="P14" s="191" t="s">
        <v>629</v>
      </c>
      <c r="Q14" s="191" t="s">
        <v>630</v>
      </c>
      <c r="R14" s="191" t="s">
        <v>631</v>
      </c>
      <c r="S14" s="191" t="s">
        <v>632</v>
      </c>
      <c r="T14" s="191" t="s">
        <v>633</v>
      </c>
      <c r="U14" s="191" t="s">
        <v>634</v>
      </c>
      <c r="V14" s="191" t="s">
        <v>635</v>
      </c>
      <c r="W14" s="191" t="s">
        <v>636</v>
      </c>
      <c r="X14" s="191" t="s">
        <v>637</v>
      </c>
    </row>
    <row r="15" spans="1:24" ht="15.75" thickBot="1" x14ac:dyDescent="0.25">
      <c r="A15" s="190" t="s">
        <v>638</v>
      </c>
      <c r="B15" s="191" t="s">
        <v>639</v>
      </c>
      <c r="C15" s="191" t="s">
        <v>640</v>
      </c>
      <c r="D15" s="191" t="s">
        <v>641</v>
      </c>
      <c r="E15" s="191" t="s">
        <v>642</v>
      </c>
      <c r="F15" s="191" t="s">
        <v>643</v>
      </c>
      <c r="G15" s="191" t="s">
        <v>644</v>
      </c>
      <c r="H15" s="191" t="s">
        <v>645</v>
      </c>
      <c r="I15" s="191" t="s">
        <v>646</v>
      </c>
      <c r="J15" s="191" t="s">
        <v>647</v>
      </c>
      <c r="K15" s="191" t="s">
        <v>648</v>
      </c>
      <c r="L15" s="191" t="s">
        <v>649</v>
      </c>
      <c r="M15" s="191" t="s">
        <v>650</v>
      </c>
      <c r="N15" s="191" t="s">
        <v>651</v>
      </c>
      <c r="O15" s="191" t="s">
        <v>652</v>
      </c>
      <c r="P15" s="191" t="s">
        <v>653</v>
      </c>
      <c r="Q15" s="191" t="s">
        <v>654</v>
      </c>
      <c r="R15" s="191" t="s">
        <v>655</v>
      </c>
      <c r="S15" s="191" t="s">
        <v>656</v>
      </c>
      <c r="T15" s="191" t="s">
        <v>657</v>
      </c>
      <c r="U15" s="191" t="s">
        <v>658</v>
      </c>
      <c r="V15" s="191" t="s">
        <v>659</v>
      </c>
      <c r="W15" s="191" t="s">
        <v>660</v>
      </c>
      <c r="X15" s="191" t="s">
        <v>661</v>
      </c>
    </row>
    <row r="16" spans="1:24" ht="15.75" thickBot="1" x14ac:dyDescent="0.25">
      <c r="A16" s="190" t="s">
        <v>662</v>
      </c>
      <c r="B16" s="191" t="s">
        <v>663</v>
      </c>
      <c r="C16" s="191" t="s">
        <v>664</v>
      </c>
      <c r="D16" s="191" t="s">
        <v>665</v>
      </c>
      <c r="E16" s="191" t="s">
        <v>666</v>
      </c>
      <c r="F16" s="191" t="s">
        <v>667</v>
      </c>
      <c r="G16" s="191" t="s">
        <v>668</v>
      </c>
      <c r="H16" s="191" t="s">
        <v>669</v>
      </c>
      <c r="I16" s="191" t="s">
        <v>670</v>
      </c>
      <c r="J16" s="191" t="s">
        <v>671</v>
      </c>
      <c r="K16" s="191" t="s">
        <v>672</v>
      </c>
      <c r="L16" s="191" t="s">
        <v>673</v>
      </c>
      <c r="M16" s="191" t="s">
        <v>674</v>
      </c>
      <c r="N16" s="191" t="s">
        <v>675</v>
      </c>
      <c r="O16" s="191" t="s">
        <v>676</v>
      </c>
      <c r="P16" s="191" t="s">
        <v>677</v>
      </c>
      <c r="Q16" s="191" t="s">
        <v>678</v>
      </c>
      <c r="R16" s="191" t="s">
        <v>679</v>
      </c>
      <c r="S16" s="191" t="s">
        <v>680</v>
      </c>
      <c r="T16" s="191" t="s">
        <v>681</v>
      </c>
      <c r="U16" s="191" t="s">
        <v>682</v>
      </c>
      <c r="V16" s="191" t="s">
        <v>683</v>
      </c>
      <c r="W16" s="191" t="s">
        <v>684</v>
      </c>
      <c r="X16" s="191" t="s">
        <v>685</v>
      </c>
    </row>
    <row r="17" spans="1:24" ht="15.75" thickBot="1" x14ac:dyDescent="0.25">
      <c r="A17" s="190" t="s">
        <v>686</v>
      </c>
      <c r="B17" s="191" t="s">
        <v>687</v>
      </c>
      <c r="C17" s="191" t="s">
        <v>688</v>
      </c>
      <c r="D17" s="191" t="s">
        <v>689</v>
      </c>
      <c r="E17" s="191" t="s">
        <v>690</v>
      </c>
      <c r="F17" s="191" t="s">
        <v>691</v>
      </c>
      <c r="G17" s="191" t="s">
        <v>692</v>
      </c>
      <c r="H17" s="191" t="s">
        <v>693</v>
      </c>
      <c r="I17" s="191" t="s">
        <v>694</v>
      </c>
      <c r="J17" s="191" t="s">
        <v>695</v>
      </c>
      <c r="K17" s="191" t="s">
        <v>696</v>
      </c>
      <c r="L17" s="191" t="s">
        <v>697</v>
      </c>
      <c r="M17" s="191" t="s">
        <v>698</v>
      </c>
      <c r="N17" s="191" t="s">
        <v>699</v>
      </c>
      <c r="O17" s="191" t="s">
        <v>700</v>
      </c>
      <c r="P17" s="191" t="s">
        <v>701</v>
      </c>
      <c r="Q17" s="191" t="s">
        <v>702</v>
      </c>
      <c r="R17" s="191" t="s">
        <v>703</v>
      </c>
      <c r="S17" s="191" t="s">
        <v>704</v>
      </c>
      <c r="T17" s="191" t="s">
        <v>705</v>
      </c>
      <c r="U17" s="191" t="s">
        <v>706</v>
      </c>
      <c r="V17" s="191" t="s">
        <v>707</v>
      </c>
      <c r="W17" s="191" t="s">
        <v>708</v>
      </c>
      <c r="X17" s="191" t="s">
        <v>709</v>
      </c>
    </row>
    <row r="18" spans="1:24" ht="15.75" thickBot="1" x14ac:dyDescent="0.25">
      <c r="A18" s="190" t="s">
        <v>710</v>
      </c>
      <c r="B18" s="191" t="s">
        <v>711</v>
      </c>
      <c r="C18" s="191" t="s">
        <v>712</v>
      </c>
      <c r="D18" s="191" t="s">
        <v>713</v>
      </c>
      <c r="E18" s="191" t="s">
        <v>714</v>
      </c>
      <c r="F18" s="191" t="s">
        <v>715</v>
      </c>
      <c r="G18" s="191" t="s">
        <v>716</v>
      </c>
      <c r="H18" s="191" t="s">
        <v>717</v>
      </c>
      <c r="I18" s="191" t="s">
        <v>718</v>
      </c>
      <c r="J18" s="191" t="s">
        <v>719</v>
      </c>
      <c r="K18" s="191" t="s">
        <v>720</v>
      </c>
      <c r="L18" s="191" t="s">
        <v>721</v>
      </c>
      <c r="M18" s="191" t="s">
        <v>722</v>
      </c>
      <c r="N18" s="191" t="s">
        <v>723</v>
      </c>
      <c r="O18" s="191" t="s">
        <v>724</v>
      </c>
      <c r="P18" s="191" t="s">
        <v>725</v>
      </c>
      <c r="Q18" s="191" t="s">
        <v>726</v>
      </c>
      <c r="R18" s="191" t="s">
        <v>727</v>
      </c>
      <c r="S18" s="191" t="s">
        <v>728</v>
      </c>
      <c r="T18" s="191" t="s">
        <v>729</v>
      </c>
      <c r="U18" s="191" t="s">
        <v>730</v>
      </c>
      <c r="V18" s="191" t="s">
        <v>731</v>
      </c>
      <c r="W18" s="191" t="s">
        <v>732</v>
      </c>
      <c r="X18" s="191" t="s">
        <v>733</v>
      </c>
    </row>
    <row r="19" spans="1:24" ht="15.75" thickBot="1" x14ac:dyDescent="0.25">
      <c r="A19" s="190" t="s">
        <v>734</v>
      </c>
      <c r="B19" s="191" t="s">
        <v>735</v>
      </c>
      <c r="C19" s="191" t="s">
        <v>736</v>
      </c>
      <c r="D19" s="191" t="s">
        <v>737</v>
      </c>
      <c r="E19" s="191" t="s">
        <v>738</v>
      </c>
      <c r="F19" s="191" t="s">
        <v>739</v>
      </c>
      <c r="G19" s="191" t="s">
        <v>740</v>
      </c>
      <c r="H19" s="191" t="s">
        <v>741</v>
      </c>
      <c r="I19" s="191" t="s">
        <v>742</v>
      </c>
      <c r="J19" s="191" t="s">
        <v>743</v>
      </c>
      <c r="K19" s="191" t="s">
        <v>744</v>
      </c>
      <c r="L19" s="191" t="s">
        <v>745</v>
      </c>
      <c r="M19" s="191" t="s">
        <v>746</v>
      </c>
      <c r="N19" s="191" t="s">
        <v>747</v>
      </c>
      <c r="O19" s="191" t="s">
        <v>748</v>
      </c>
      <c r="P19" s="191" t="s">
        <v>749</v>
      </c>
      <c r="Q19" s="191" t="s">
        <v>750</v>
      </c>
      <c r="R19" s="191" t="s">
        <v>751</v>
      </c>
      <c r="S19" s="191" t="s">
        <v>752</v>
      </c>
      <c r="T19" s="191" t="s">
        <v>753</v>
      </c>
      <c r="U19" s="191" t="s">
        <v>754</v>
      </c>
      <c r="V19" s="191" t="s">
        <v>755</v>
      </c>
      <c r="W19" s="191" t="s">
        <v>756</v>
      </c>
      <c r="X19" s="191" t="s">
        <v>757</v>
      </c>
    </row>
    <row r="22" spans="1:24" s="195" customFormat="1" ht="15" x14ac:dyDescent="0.2">
      <c r="A22" s="194" t="s">
        <v>758</v>
      </c>
      <c r="B22" s="194" t="s">
        <v>758</v>
      </c>
      <c r="C22" s="194" t="s">
        <v>759</v>
      </c>
      <c r="D22" s="194" t="s">
        <v>759</v>
      </c>
      <c r="E22" s="194" t="s">
        <v>760</v>
      </c>
      <c r="F22" s="194" t="s">
        <v>760</v>
      </c>
      <c r="G22" s="194" t="s">
        <v>761</v>
      </c>
      <c r="H22" s="194" t="s">
        <v>761</v>
      </c>
      <c r="I22" s="194" t="s">
        <v>762</v>
      </c>
      <c r="J22" s="194" t="s">
        <v>762</v>
      </c>
      <c r="K22" s="194" t="s">
        <v>763</v>
      </c>
      <c r="L22" s="194" t="s">
        <v>763</v>
      </c>
      <c r="M22" s="194" t="s">
        <v>764</v>
      </c>
      <c r="N22" s="194" t="s">
        <v>764</v>
      </c>
      <c r="O22" s="194" t="s">
        <v>765</v>
      </c>
      <c r="P22" s="194" t="s">
        <v>766</v>
      </c>
      <c r="Q22" s="194" t="s">
        <v>767</v>
      </c>
      <c r="R22" s="194" t="s">
        <v>767</v>
      </c>
      <c r="S22" s="194" t="s">
        <v>768</v>
      </c>
      <c r="T22" s="194" t="s">
        <v>768</v>
      </c>
      <c r="U22" s="194" t="s">
        <v>769</v>
      </c>
      <c r="V22" s="194" t="s">
        <v>769</v>
      </c>
      <c r="W22" s="194" t="s">
        <v>770</v>
      </c>
      <c r="X22" s="194" t="s">
        <v>770</v>
      </c>
    </row>
    <row r="23" spans="1:24" s="195" customFormat="1" ht="15" x14ac:dyDescent="0.2">
      <c r="A23" s="194" t="s">
        <v>771</v>
      </c>
      <c r="B23" s="194" t="s">
        <v>758</v>
      </c>
      <c r="C23" s="194" t="s">
        <v>772</v>
      </c>
      <c r="D23" s="194" t="s">
        <v>759</v>
      </c>
      <c r="E23" s="194" t="s">
        <v>773</v>
      </c>
      <c r="F23" s="194" t="s">
        <v>760</v>
      </c>
      <c r="G23" s="238" t="s">
        <v>774</v>
      </c>
      <c r="H23" s="194" t="s">
        <v>761</v>
      </c>
      <c r="I23" s="194" t="s">
        <v>775</v>
      </c>
      <c r="J23" s="194" t="s">
        <v>762</v>
      </c>
      <c r="K23" s="194" t="s">
        <v>776</v>
      </c>
      <c r="L23" s="194" t="s">
        <v>763</v>
      </c>
      <c r="M23" s="194" t="s">
        <v>764</v>
      </c>
      <c r="N23" s="194" t="s">
        <v>777</v>
      </c>
      <c r="O23" s="194" t="s">
        <v>766</v>
      </c>
      <c r="P23" s="194" t="s">
        <v>766</v>
      </c>
      <c r="Q23" s="194" t="s">
        <v>778</v>
      </c>
      <c r="R23" s="194" t="s">
        <v>767</v>
      </c>
      <c r="S23" s="194" t="s">
        <v>779</v>
      </c>
      <c r="T23" s="194" t="s">
        <v>768</v>
      </c>
      <c r="U23" s="194" t="s">
        <v>780</v>
      </c>
      <c r="V23" s="194" t="s">
        <v>769</v>
      </c>
      <c r="W23" s="194" t="s">
        <v>781</v>
      </c>
      <c r="X23" s="194" t="s">
        <v>770</v>
      </c>
    </row>
    <row r="24" spans="1:24" s="195" customFormat="1" ht="15" x14ac:dyDescent="0.2">
      <c r="A24" s="194" t="s">
        <v>771</v>
      </c>
      <c r="B24" s="194" t="s">
        <v>771</v>
      </c>
      <c r="C24" s="194" t="s">
        <v>772</v>
      </c>
      <c r="D24" s="194" t="s">
        <v>772</v>
      </c>
      <c r="E24" s="194" t="s">
        <v>773</v>
      </c>
      <c r="F24" s="194" t="s">
        <v>773</v>
      </c>
      <c r="G24" s="238" t="s">
        <v>774</v>
      </c>
      <c r="H24" s="238" t="s">
        <v>774</v>
      </c>
      <c r="I24" s="194" t="s">
        <v>775</v>
      </c>
      <c r="J24" s="194" t="s">
        <v>775</v>
      </c>
      <c r="K24" s="194" t="s">
        <v>776</v>
      </c>
      <c r="L24" s="194" t="s">
        <v>776</v>
      </c>
      <c r="M24" s="194" t="s">
        <v>777</v>
      </c>
      <c r="N24" s="194" t="s">
        <v>777</v>
      </c>
      <c r="O24" s="194" t="s">
        <v>782</v>
      </c>
      <c r="P24" s="194" t="s">
        <v>782</v>
      </c>
      <c r="Q24" s="194" t="s">
        <v>778</v>
      </c>
      <c r="R24" s="194" t="s">
        <v>778</v>
      </c>
      <c r="S24" s="194" t="s">
        <v>779</v>
      </c>
      <c r="T24" s="194" t="s">
        <v>779</v>
      </c>
      <c r="U24" s="194" t="s">
        <v>780</v>
      </c>
      <c r="V24" s="194" t="s">
        <v>780</v>
      </c>
      <c r="W24" s="194" t="s">
        <v>781</v>
      </c>
      <c r="X24" s="194" t="s">
        <v>781</v>
      </c>
    </row>
    <row r="25" spans="1:24" s="195" customFormat="1" ht="15" x14ac:dyDescent="0.2">
      <c r="A25" s="194" t="s">
        <v>783</v>
      </c>
      <c r="B25" s="194" t="s">
        <v>783</v>
      </c>
      <c r="C25" s="194" t="s">
        <v>784</v>
      </c>
      <c r="D25" s="194" t="s">
        <v>784</v>
      </c>
      <c r="E25" s="194" t="s">
        <v>785</v>
      </c>
      <c r="F25" s="194" t="s">
        <v>785</v>
      </c>
      <c r="G25" s="194" t="s">
        <v>786</v>
      </c>
      <c r="H25" s="194" t="s">
        <v>786</v>
      </c>
      <c r="I25" s="194" t="s">
        <v>787</v>
      </c>
      <c r="J25" s="194" t="s">
        <v>787</v>
      </c>
      <c r="K25" s="194" t="s">
        <v>788</v>
      </c>
      <c r="L25" s="194" t="s">
        <v>788</v>
      </c>
      <c r="M25" s="194" t="s">
        <v>789</v>
      </c>
      <c r="N25" s="194" t="s">
        <v>789</v>
      </c>
      <c r="O25" s="194" t="s">
        <v>782</v>
      </c>
      <c r="P25" s="194" t="s">
        <v>790</v>
      </c>
      <c r="Q25" s="194" t="s">
        <v>791</v>
      </c>
      <c r="R25" s="194" t="s">
        <v>791</v>
      </c>
      <c r="S25" s="194" t="s">
        <v>792</v>
      </c>
      <c r="T25" s="194" t="s">
        <v>792</v>
      </c>
      <c r="U25" s="194" t="s">
        <v>793</v>
      </c>
      <c r="V25" s="194" t="s">
        <v>793</v>
      </c>
      <c r="W25" s="194" t="s">
        <v>794</v>
      </c>
      <c r="X25" s="194" t="s">
        <v>794</v>
      </c>
    </row>
    <row r="26" spans="1:24" s="195" customFormat="1" ht="15" x14ac:dyDescent="0.2">
      <c r="A26" s="194" t="s">
        <v>795</v>
      </c>
      <c r="B26" s="194" t="s">
        <v>783</v>
      </c>
      <c r="C26" s="194" t="s">
        <v>796</v>
      </c>
      <c r="D26" s="194" t="s">
        <v>784</v>
      </c>
      <c r="E26" s="194" t="s">
        <v>797</v>
      </c>
      <c r="F26" s="194" t="s">
        <v>785</v>
      </c>
      <c r="G26" s="194" t="s">
        <v>798</v>
      </c>
      <c r="H26" s="194" t="s">
        <v>786</v>
      </c>
      <c r="I26" s="194" t="s">
        <v>799</v>
      </c>
      <c r="J26" s="194" t="s">
        <v>787</v>
      </c>
      <c r="K26" s="194" t="s">
        <v>800</v>
      </c>
      <c r="L26" s="194" t="s">
        <v>788</v>
      </c>
      <c r="M26" s="194" t="s">
        <v>789</v>
      </c>
      <c r="N26" s="194" t="s">
        <v>801</v>
      </c>
      <c r="O26" s="194" t="s">
        <v>790</v>
      </c>
      <c r="P26" s="194" t="s">
        <v>790</v>
      </c>
      <c r="Q26" s="194" t="s">
        <v>791</v>
      </c>
      <c r="R26" s="194" t="s">
        <v>802</v>
      </c>
      <c r="S26" s="194" t="s">
        <v>803</v>
      </c>
      <c r="T26" s="194" t="s">
        <v>792</v>
      </c>
      <c r="U26" s="194" t="s">
        <v>804</v>
      </c>
      <c r="V26" s="194" t="s">
        <v>793</v>
      </c>
      <c r="W26" s="194" t="s">
        <v>805</v>
      </c>
      <c r="X26" s="194" t="s">
        <v>794</v>
      </c>
    </row>
    <row r="27" spans="1:24" s="195" customFormat="1" ht="15.75" x14ac:dyDescent="0.25">
      <c r="A27" s="194" t="s">
        <v>795</v>
      </c>
      <c r="B27" s="194" t="s">
        <v>795</v>
      </c>
      <c r="C27" s="194" t="s">
        <v>796</v>
      </c>
      <c r="D27" s="194" t="s">
        <v>796</v>
      </c>
      <c r="E27" s="194" t="s">
        <v>797</v>
      </c>
      <c r="F27" s="194" t="s">
        <v>797</v>
      </c>
      <c r="G27" s="194" t="s">
        <v>798</v>
      </c>
      <c r="H27" s="194" t="s">
        <v>798</v>
      </c>
      <c r="I27" s="194" t="s">
        <v>799</v>
      </c>
      <c r="J27" s="194" t="s">
        <v>799</v>
      </c>
      <c r="K27" s="194" t="s">
        <v>800</v>
      </c>
      <c r="L27" s="194" t="s">
        <v>800</v>
      </c>
      <c r="M27" s="194" t="s">
        <v>801</v>
      </c>
      <c r="N27" s="194" t="s">
        <v>801</v>
      </c>
      <c r="O27" s="239" t="s">
        <v>806</v>
      </c>
      <c r="P27" s="239" t="s">
        <v>806</v>
      </c>
      <c r="Q27" s="194" t="s">
        <v>802</v>
      </c>
      <c r="R27" s="194" t="s">
        <v>802</v>
      </c>
      <c r="S27" s="194" t="s">
        <v>803</v>
      </c>
      <c r="T27" s="194" t="s">
        <v>803</v>
      </c>
      <c r="U27" s="194" t="s">
        <v>804</v>
      </c>
      <c r="V27" s="194" t="s">
        <v>804</v>
      </c>
      <c r="W27" s="194" t="s">
        <v>805</v>
      </c>
      <c r="X27" s="194" t="s">
        <v>805</v>
      </c>
    </row>
    <row r="28" spans="1:24" s="195" customFormat="1" ht="15.75" x14ac:dyDescent="0.25">
      <c r="A28" s="194" t="s">
        <v>807</v>
      </c>
      <c r="B28" s="194" t="s">
        <v>807</v>
      </c>
      <c r="C28" s="194" t="s">
        <v>808</v>
      </c>
      <c r="D28" s="194" t="s">
        <v>808</v>
      </c>
      <c r="E28" s="194" t="s">
        <v>809</v>
      </c>
      <c r="F28" s="194" t="s">
        <v>809</v>
      </c>
      <c r="G28" s="194" t="s">
        <v>810</v>
      </c>
      <c r="H28" s="194" t="s">
        <v>810</v>
      </c>
      <c r="I28" s="194" t="s">
        <v>811</v>
      </c>
      <c r="J28" s="194" t="s">
        <v>811</v>
      </c>
      <c r="K28" s="194" t="s">
        <v>812</v>
      </c>
      <c r="L28" s="194" t="s">
        <v>812</v>
      </c>
      <c r="M28" s="194" t="s">
        <v>813</v>
      </c>
      <c r="N28" s="194" t="s">
        <v>813</v>
      </c>
      <c r="O28" s="240" t="s">
        <v>814</v>
      </c>
      <c r="P28" s="239" t="s">
        <v>806</v>
      </c>
      <c r="Q28" s="194" t="s">
        <v>815</v>
      </c>
      <c r="R28" s="194" t="s">
        <v>815</v>
      </c>
      <c r="S28" s="194" t="s">
        <v>816</v>
      </c>
      <c r="T28" s="194" t="s">
        <v>816</v>
      </c>
      <c r="U28" s="194" t="s">
        <v>817</v>
      </c>
      <c r="V28" s="194" t="s">
        <v>817</v>
      </c>
      <c r="W28" s="194" t="s">
        <v>818</v>
      </c>
      <c r="X28" s="194" t="s">
        <v>818</v>
      </c>
    </row>
    <row r="29" spans="1:24" s="195" customFormat="1" ht="15" x14ac:dyDescent="0.2">
      <c r="A29" s="194" t="s">
        <v>819</v>
      </c>
      <c r="B29" s="194" t="s">
        <v>807</v>
      </c>
      <c r="C29" s="194" t="s">
        <v>820</v>
      </c>
      <c r="D29" s="194" t="s">
        <v>808</v>
      </c>
      <c r="E29" s="194" t="s">
        <v>821</v>
      </c>
      <c r="F29" s="194" t="s">
        <v>809</v>
      </c>
      <c r="G29" s="194" t="s">
        <v>822</v>
      </c>
      <c r="H29" s="194" t="s">
        <v>810</v>
      </c>
      <c r="I29" s="194" t="s">
        <v>823</v>
      </c>
      <c r="J29" s="194" t="s">
        <v>811</v>
      </c>
      <c r="K29" s="194" t="s">
        <v>824</v>
      </c>
      <c r="L29" s="194" t="s">
        <v>812</v>
      </c>
      <c r="M29" s="194" t="s">
        <v>790</v>
      </c>
      <c r="N29" s="194" t="s">
        <v>813</v>
      </c>
      <c r="O29" s="240" t="s">
        <v>814</v>
      </c>
      <c r="P29" s="240" t="s">
        <v>814</v>
      </c>
      <c r="Q29" s="194" t="s">
        <v>815</v>
      </c>
      <c r="R29" s="194" t="s">
        <v>825</v>
      </c>
      <c r="S29" s="194" t="s">
        <v>826</v>
      </c>
      <c r="T29" s="194" t="s">
        <v>816</v>
      </c>
      <c r="U29" s="199" t="s">
        <v>827</v>
      </c>
      <c r="V29" s="194" t="s">
        <v>817</v>
      </c>
      <c r="W29" s="194" t="s">
        <v>818</v>
      </c>
      <c r="X29" s="194" t="s">
        <v>828</v>
      </c>
    </row>
    <row r="30" spans="1:24" s="195" customFormat="1" ht="15" x14ac:dyDescent="0.2">
      <c r="A30" s="194" t="s">
        <v>819</v>
      </c>
      <c r="B30" s="194" t="s">
        <v>819</v>
      </c>
      <c r="C30" s="194" t="s">
        <v>820</v>
      </c>
      <c r="D30" s="194" t="s">
        <v>820</v>
      </c>
      <c r="E30" s="194" t="s">
        <v>821</v>
      </c>
      <c r="F30" s="194" t="s">
        <v>821</v>
      </c>
      <c r="G30" s="194" t="s">
        <v>822</v>
      </c>
      <c r="H30" s="194" t="s">
        <v>822</v>
      </c>
      <c r="I30" s="194" t="s">
        <v>823</v>
      </c>
      <c r="J30" s="194" t="s">
        <v>823</v>
      </c>
      <c r="K30" s="194" t="s">
        <v>824</v>
      </c>
      <c r="L30" s="194" t="s">
        <v>824</v>
      </c>
      <c r="M30" s="194" t="s">
        <v>790</v>
      </c>
      <c r="N30" s="194" t="s">
        <v>790</v>
      </c>
      <c r="O30" s="194" t="s">
        <v>765</v>
      </c>
      <c r="P30" s="194" t="s">
        <v>765</v>
      </c>
      <c r="Q30" s="194" t="s">
        <v>825</v>
      </c>
      <c r="R30" s="194" t="s">
        <v>825</v>
      </c>
      <c r="S30" s="194" t="s">
        <v>826</v>
      </c>
      <c r="T30" s="194" t="s">
        <v>826</v>
      </c>
      <c r="U30" s="199" t="s">
        <v>827</v>
      </c>
      <c r="V30" s="199" t="s">
        <v>827</v>
      </c>
      <c r="W30" s="194" t="s">
        <v>828</v>
      </c>
      <c r="X30" s="194" t="s">
        <v>828</v>
      </c>
    </row>
    <row r="31" spans="1:24" s="195" customFormat="1" ht="15" x14ac:dyDescent="0.2">
      <c r="A31" s="194" t="s">
        <v>829</v>
      </c>
      <c r="B31" s="194" t="s">
        <v>829</v>
      </c>
      <c r="C31" s="238" t="s">
        <v>830</v>
      </c>
      <c r="D31" s="238" t="s">
        <v>830</v>
      </c>
      <c r="E31" s="194" t="s">
        <v>831</v>
      </c>
      <c r="F31" s="194" t="s">
        <v>831</v>
      </c>
      <c r="G31" s="194" t="s">
        <v>832</v>
      </c>
      <c r="H31" s="194" t="s">
        <v>832</v>
      </c>
      <c r="I31" s="194" t="s">
        <v>833</v>
      </c>
      <c r="J31" s="194" t="s">
        <v>833</v>
      </c>
      <c r="K31" s="194" t="s">
        <v>834</v>
      </c>
      <c r="L31" s="194" t="s">
        <v>834</v>
      </c>
      <c r="M31" s="194" t="s">
        <v>835</v>
      </c>
      <c r="N31" s="194" t="s">
        <v>835</v>
      </c>
      <c r="O31" s="194" t="s">
        <v>836</v>
      </c>
      <c r="P31" s="194" t="s">
        <v>836</v>
      </c>
      <c r="Q31" s="194" t="s">
        <v>837</v>
      </c>
      <c r="R31" s="194" t="s">
        <v>837</v>
      </c>
      <c r="S31" s="194" t="s">
        <v>838</v>
      </c>
      <c r="T31" s="194" t="s">
        <v>838</v>
      </c>
      <c r="U31" s="194" t="s">
        <v>839</v>
      </c>
      <c r="V31" s="194" t="s">
        <v>839</v>
      </c>
      <c r="W31" s="194" t="s">
        <v>840</v>
      </c>
      <c r="X31" s="194" t="s">
        <v>840</v>
      </c>
    </row>
    <row r="32" spans="1:24" s="195" customFormat="1" ht="15" x14ac:dyDescent="0.2">
      <c r="A32" s="194" t="s">
        <v>841</v>
      </c>
      <c r="B32" s="194" t="s">
        <v>829</v>
      </c>
      <c r="C32" s="194" t="s">
        <v>842</v>
      </c>
      <c r="D32" s="238" t="s">
        <v>830</v>
      </c>
      <c r="E32" s="194" t="s">
        <v>843</v>
      </c>
      <c r="F32" s="194" t="s">
        <v>831</v>
      </c>
      <c r="G32" s="194" t="s">
        <v>844</v>
      </c>
      <c r="H32" s="194" t="s">
        <v>832</v>
      </c>
      <c r="I32" s="194" t="s">
        <v>845</v>
      </c>
      <c r="J32" s="194" t="s">
        <v>833</v>
      </c>
      <c r="K32" s="194" t="s">
        <v>846</v>
      </c>
      <c r="L32" s="194" t="s">
        <v>834</v>
      </c>
      <c r="M32" s="194" t="s">
        <v>847</v>
      </c>
      <c r="N32" s="194" t="s">
        <v>835</v>
      </c>
      <c r="O32" s="194" t="s">
        <v>848</v>
      </c>
      <c r="P32" s="194" t="s">
        <v>836</v>
      </c>
      <c r="Q32" s="194" t="s">
        <v>849</v>
      </c>
      <c r="R32" s="194" t="s">
        <v>837</v>
      </c>
      <c r="S32" s="194" t="s">
        <v>850</v>
      </c>
      <c r="T32" s="194" t="s">
        <v>838</v>
      </c>
      <c r="U32" s="194" t="s">
        <v>851</v>
      </c>
      <c r="V32" s="194" t="s">
        <v>839</v>
      </c>
      <c r="W32" s="194" t="s">
        <v>840</v>
      </c>
      <c r="X32" s="194" t="s">
        <v>852</v>
      </c>
    </row>
    <row r="33" spans="1:35" s="195" customFormat="1" ht="15" x14ac:dyDescent="0.2">
      <c r="A33" s="194" t="s">
        <v>841</v>
      </c>
      <c r="B33" s="194" t="s">
        <v>841</v>
      </c>
      <c r="C33" s="194" t="s">
        <v>842</v>
      </c>
      <c r="D33" s="194" t="s">
        <v>842</v>
      </c>
      <c r="E33" s="194" t="s">
        <v>843</v>
      </c>
      <c r="F33" s="194" t="s">
        <v>843</v>
      </c>
      <c r="G33" s="194" t="s">
        <v>844</v>
      </c>
      <c r="H33" s="194" t="s">
        <v>844</v>
      </c>
      <c r="I33" s="194" t="s">
        <v>845</v>
      </c>
      <c r="J33" s="194" t="s">
        <v>845</v>
      </c>
      <c r="K33" s="194" t="s">
        <v>846</v>
      </c>
      <c r="L33" s="194" t="s">
        <v>846</v>
      </c>
      <c r="M33" s="194" t="s">
        <v>847</v>
      </c>
      <c r="N33" s="194" t="s">
        <v>847</v>
      </c>
      <c r="O33" s="194" t="s">
        <v>848</v>
      </c>
      <c r="P33" s="194" t="s">
        <v>848</v>
      </c>
      <c r="Q33" s="194" t="s">
        <v>849</v>
      </c>
      <c r="R33" s="194" t="s">
        <v>849</v>
      </c>
      <c r="S33" s="194" t="s">
        <v>850</v>
      </c>
      <c r="T33" s="194" t="s">
        <v>850</v>
      </c>
      <c r="U33" s="194" t="s">
        <v>851</v>
      </c>
      <c r="V33" s="194" t="s">
        <v>851</v>
      </c>
      <c r="W33" s="194" t="s">
        <v>852</v>
      </c>
      <c r="X33" s="194" t="s">
        <v>852</v>
      </c>
    </row>
    <row r="34" spans="1:35" s="195" customFormat="1" ht="15" x14ac:dyDescent="0.2">
      <c r="A34" s="194" t="s">
        <v>853</v>
      </c>
      <c r="B34" s="194" t="s">
        <v>853</v>
      </c>
      <c r="C34" s="194" t="s">
        <v>854</v>
      </c>
      <c r="D34" s="194" t="s">
        <v>854</v>
      </c>
      <c r="E34" s="194" t="s">
        <v>855</v>
      </c>
      <c r="F34" s="194" t="s">
        <v>855</v>
      </c>
      <c r="G34" s="194" t="s">
        <v>856</v>
      </c>
      <c r="H34" s="194" t="s">
        <v>856</v>
      </c>
      <c r="I34" s="194" t="s">
        <v>857</v>
      </c>
      <c r="J34" s="194" t="s">
        <v>857</v>
      </c>
      <c r="K34" s="241" t="s">
        <v>858</v>
      </c>
      <c r="L34" s="241" t="s">
        <v>858</v>
      </c>
      <c r="M34" s="194" t="s">
        <v>859</v>
      </c>
      <c r="N34" s="194" t="s">
        <v>859</v>
      </c>
      <c r="O34" s="194" t="s">
        <v>860</v>
      </c>
      <c r="P34" s="194" t="s">
        <v>860</v>
      </c>
      <c r="Q34" s="194" t="s">
        <v>861</v>
      </c>
      <c r="R34" s="194" t="s">
        <v>861</v>
      </c>
      <c r="S34" s="194" t="s">
        <v>862</v>
      </c>
      <c r="T34" s="194" t="s">
        <v>862</v>
      </c>
      <c r="U34" s="194" t="s">
        <v>863</v>
      </c>
      <c r="V34" s="194" t="s">
        <v>863</v>
      </c>
      <c r="W34" s="194" t="s">
        <v>864</v>
      </c>
      <c r="X34" s="194" t="s">
        <v>864</v>
      </c>
    </row>
    <row r="35" spans="1:35" s="195" customFormat="1" ht="15.75" x14ac:dyDescent="0.25">
      <c r="A35" s="194" t="s">
        <v>865</v>
      </c>
      <c r="B35" s="194" t="s">
        <v>853</v>
      </c>
      <c r="C35" s="194" t="s">
        <v>866</v>
      </c>
      <c r="D35" s="194" t="s">
        <v>854</v>
      </c>
      <c r="E35" s="194" t="s">
        <v>867</v>
      </c>
      <c r="F35" s="194" t="s">
        <v>855</v>
      </c>
      <c r="G35" s="194" t="s">
        <v>868</v>
      </c>
      <c r="H35" s="194" t="s">
        <v>856</v>
      </c>
      <c r="I35" s="194" t="s">
        <v>869</v>
      </c>
      <c r="J35" s="194" t="s">
        <v>857</v>
      </c>
      <c r="K35" s="194" t="s">
        <v>870</v>
      </c>
      <c r="L35" s="241" t="s">
        <v>858</v>
      </c>
      <c r="M35" s="194" t="s">
        <v>871</v>
      </c>
      <c r="N35" s="194" t="s">
        <v>859</v>
      </c>
      <c r="O35" s="194" t="s">
        <v>872</v>
      </c>
      <c r="P35" s="194" t="s">
        <v>860</v>
      </c>
      <c r="Q35" s="194" t="s">
        <v>873</v>
      </c>
      <c r="R35" s="194" t="s">
        <v>861</v>
      </c>
      <c r="S35" s="194" t="s">
        <v>874</v>
      </c>
      <c r="T35" s="194" t="s">
        <v>862</v>
      </c>
      <c r="U35" s="194" t="s">
        <v>875</v>
      </c>
      <c r="V35" s="194" t="s">
        <v>863</v>
      </c>
      <c r="W35" s="194" t="s">
        <v>864</v>
      </c>
      <c r="X35" s="242" t="s">
        <v>876</v>
      </c>
    </row>
    <row r="36" spans="1:35" s="195" customFormat="1" ht="15.75" x14ac:dyDescent="0.25">
      <c r="A36" s="194" t="s">
        <v>865</v>
      </c>
      <c r="B36" s="194" t="s">
        <v>865</v>
      </c>
      <c r="C36" s="194" t="s">
        <v>866</v>
      </c>
      <c r="D36" s="194" t="s">
        <v>866</v>
      </c>
      <c r="E36" s="194" t="s">
        <v>867</v>
      </c>
      <c r="F36" s="194" t="s">
        <v>867</v>
      </c>
      <c r="G36" s="194" t="s">
        <v>868</v>
      </c>
      <c r="H36" s="194" t="s">
        <v>868</v>
      </c>
      <c r="I36" s="194" t="s">
        <v>869</v>
      </c>
      <c r="J36" s="194" t="s">
        <v>869</v>
      </c>
      <c r="K36" s="194" t="s">
        <v>870</v>
      </c>
      <c r="L36" s="194" t="s">
        <v>870</v>
      </c>
      <c r="M36" s="194" t="s">
        <v>871</v>
      </c>
      <c r="N36" s="194" t="s">
        <v>871</v>
      </c>
      <c r="O36" s="194" t="s">
        <v>872</v>
      </c>
      <c r="P36" s="194" t="s">
        <v>872</v>
      </c>
      <c r="Q36" s="194" t="s">
        <v>873</v>
      </c>
      <c r="R36" s="194" t="s">
        <v>873</v>
      </c>
      <c r="S36" s="194" t="s">
        <v>874</v>
      </c>
      <c r="T36" s="194" t="s">
        <v>874</v>
      </c>
      <c r="U36" s="194" t="s">
        <v>875</v>
      </c>
      <c r="V36" s="194" t="s">
        <v>875</v>
      </c>
      <c r="W36" s="243"/>
      <c r="X36" s="242" t="s">
        <v>876</v>
      </c>
    </row>
    <row r="40" spans="1:35" x14ac:dyDescent="0.2">
      <c r="A40" t="s">
        <v>877</v>
      </c>
    </row>
    <row r="41" spans="1:35" ht="25.5" x14ac:dyDescent="0.2">
      <c r="A41" s="201" t="s">
        <v>878</v>
      </c>
      <c r="B41" s="201" t="s">
        <v>879</v>
      </c>
      <c r="C41" s="202" t="s">
        <v>184</v>
      </c>
      <c r="D41" s="202" t="s">
        <v>880</v>
      </c>
      <c r="E41" s="202" t="s">
        <v>881</v>
      </c>
      <c r="G41" s="203"/>
      <c r="H41" s="203"/>
      <c r="I41" s="203"/>
      <c r="J41" s="204"/>
      <c r="K41" s="204"/>
      <c r="L41" s="205"/>
      <c r="M41" s="203"/>
      <c r="N41" s="203"/>
      <c r="O41" s="203"/>
      <c r="P41" s="204"/>
      <c r="Q41" s="204"/>
      <c r="R41" s="205"/>
      <c r="S41" s="203"/>
      <c r="T41" s="203"/>
      <c r="U41" s="203"/>
      <c r="V41" s="204"/>
      <c r="W41" s="204"/>
      <c r="X41" s="205"/>
      <c r="Y41" s="203"/>
      <c r="Z41" s="203"/>
      <c r="AA41" s="203"/>
      <c r="AB41" s="204"/>
      <c r="AC41" s="204"/>
      <c r="AD41" s="205"/>
      <c r="AE41" s="203"/>
      <c r="AF41" s="203"/>
      <c r="AG41" s="203"/>
      <c r="AH41" s="204"/>
      <c r="AI41" s="204"/>
    </row>
    <row r="42" spans="1:35" x14ac:dyDescent="0.2">
      <c r="A42" s="97">
        <v>1</v>
      </c>
      <c r="B42" s="206" t="s">
        <v>882</v>
      </c>
      <c r="C42" s="99">
        <v>3</v>
      </c>
      <c r="D42" s="192" t="s">
        <v>758</v>
      </c>
      <c r="E42" s="74" t="s">
        <v>883</v>
      </c>
    </row>
    <row r="43" spans="1:35" x14ac:dyDescent="0.2">
      <c r="A43" s="97">
        <v>2</v>
      </c>
      <c r="B43" s="206" t="s">
        <v>884</v>
      </c>
      <c r="C43" s="99">
        <v>3</v>
      </c>
      <c r="D43" s="192" t="s">
        <v>811</v>
      </c>
      <c r="E43" s="74" t="s">
        <v>885</v>
      </c>
    </row>
    <row r="44" spans="1:35" x14ac:dyDescent="0.2">
      <c r="A44" s="97">
        <v>3</v>
      </c>
      <c r="B44" s="206" t="s">
        <v>886</v>
      </c>
      <c r="C44" s="98">
        <v>5</v>
      </c>
      <c r="D44" s="192" t="s">
        <v>771</v>
      </c>
      <c r="E44" s="74" t="s">
        <v>887</v>
      </c>
    </row>
    <row r="45" spans="1:35" x14ac:dyDescent="0.2">
      <c r="A45" s="97">
        <v>4</v>
      </c>
      <c r="B45" s="206" t="s">
        <v>888</v>
      </c>
      <c r="C45" s="98">
        <v>5</v>
      </c>
      <c r="D45" s="192" t="s">
        <v>823</v>
      </c>
      <c r="E45" s="74" t="s">
        <v>889</v>
      </c>
    </row>
    <row r="46" spans="1:35" x14ac:dyDescent="0.2">
      <c r="A46" s="97">
        <v>5</v>
      </c>
      <c r="B46" s="206" t="s">
        <v>890</v>
      </c>
      <c r="C46" s="98">
        <v>6</v>
      </c>
      <c r="D46" s="192" t="s">
        <v>783</v>
      </c>
      <c r="E46" s="74" t="s">
        <v>891</v>
      </c>
    </row>
    <row r="47" spans="1:35" x14ac:dyDescent="0.2">
      <c r="A47" s="97">
        <v>6</v>
      </c>
      <c r="B47" s="206" t="s">
        <v>892</v>
      </c>
      <c r="C47" s="98">
        <v>6</v>
      </c>
      <c r="D47" s="192" t="s">
        <v>833</v>
      </c>
      <c r="E47" s="74" t="s">
        <v>893</v>
      </c>
    </row>
    <row r="48" spans="1:35" x14ac:dyDescent="0.2">
      <c r="A48" s="97">
        <v>7</v>
      </c>
      <c r="B48" s="206" t="s">
        <v>894</v>
      </c>
      <c r="C48" s="98">
        <v>8</v>
      </c>
      <c r="D48" s="192" t="s">
        <v>795</v>
      </c>
      <c r="E48" s="74" t="s">
        <v>895</v>
      </c>
    </row>
    <row r="49" spans="1:5" x14ac:dyDescent="0.2">
      <c r="A49" s="97">
        <v>8</v>
      </c>
      <c r="B49" s="206" t="s">
        <v>896</v>
      </c>
      <c r="C49" s="98">
        <v>8</v>
      </c>
      <c r="D49" s="192" t="s">
        <v>845</v>
      </c>
      <c r="E49" s="74" t="s">
        <v>897</v>
      </c>
    </row>
    <row r="50" spans="1:5" x14ac:dyDescent="0.2">
      <c r="A50" s="97">
        <v>9</v>
      </c>
      <c r="B50" s="206" t="s">
        <v>898</v>
      </c>
      <c r="C50" s="98">
        <v>9</v>
      </c>
      <c r="D50" s="192" t="s">
        <v>807</v>
      </c>
      <c r="E50" s="74" t="s">
        <v>899</v>
      </c>
    </row>
    <row r="51" spans="1:5" x14ac:dyDescent="0.2">
      <c r="A51" s="97">
        <v>10</v>
      </c>
      <c r="B51" s="206" t="s">
        <v>900</v>
      </c>
      <c r="C51" s="98">
        <v>9</v>
      </c>
      <c r="D51" s="192" t="s">
        <v>857</v>
      </c>
      <c r="E51" s="74" t="s">
        <v>901</v>
      </c>
    </row>
    <row r="52" spans="1:5" x14ac:dyDescent="0.2">
      <c r="A52" s="97">
        <v>11</v>
      </c>
      <c r="B52" s="206" t="s">
        <v>902</v>
      </c>
      <c r="C52" s="98">
        <v>10</v>
      </c>
      <c r="D52" s="192" t="s">
        <v>869</v>
      </c>
      <c r="E52" s="74" t="s">
        <v>903</v>
      </c>
    </row>
    <row r="53" spans="1:5" x14ac:dyDescent="0.2">
      <c r="A53" s="97">
        <v>12</v>
      </c>
      <c r="B53" s="206" t="s">
        <v>904</v>
      </c>
      <c r="C53" s="98">
        <v>10</v>
      </c>
      <c r="D53" s="192" t="s">
        <v>819</v>
      </c>
      <c r="E53" s="74" t="s">
        <v>905</v>
      </c>
    </row>
    <row r="54" spans="1:5" x14ac:dyDescent="0.2">
      <c r="A54" s="97">
        <v>13</v>
      </c>
      <c r="B54" s="206" t="s">
        <v>906</v>
      </c>
      <c r="C54" s="98">
        <v>12</v>
      </c>
      <c r="D54" s="192" t="s">
        <v>829</v>
      </c>
      <c r="E54" s="74" t="s">
        <v>907</v>
      </c>
    </row>
    <row r="55" spans="1:5" x14ac:dyDescent="0.2">
      <c r="A55" s="97">
        <v>14</v>
      </c>
      <c r="B55" s="206" t="s">
        <v>908</v>
      </c>
      <c r="C55" s="98">
        <v>12</v>
      </c>
      <c r="D55" s="192" t="s">
        <v>762</v>
      </c>
      <c r="E55" s="74" t="s">
        <v>909</v>
      </c>
    </row>
    <row r="56" spans="1:5" x14ac:dyDescent="0.2">
      <c r="A56" s="97">
        <v>15</v>
      </c>
      <c r="B56" s="206" t="s">
        <v>910</v>
      </c>
      <c r="C56" s="98">
        <v>14</v>
      </c>
      <c r="D56" s="192" t="s">
        <v>841</v>
      </c>
      <c r="E56" s="74" t="s">
        <v>911</v>
      </c>
    </row>
    <row r="57" spans="1:5" x14ac:dyDescent="0.2">
      <c r="A57" s="97">
        <v>16</v>
      </c>
      <c r="B57" s="206" t="s">
        <v>912</v>
      </c>
      <c r="C57" s="98">
        <v>14</v>
      </c>
      <c r="D57" s="192" t="s">
        <v>775</v>
      </c>
      <c r="E57" s="74" t="s">
        <v>913</v>
      </c>
    </row>
    <row r="58" spans="1:5" x14ac:dyDescent="0.2">
      <c r="A58" s="97">
        <v>17</v>
      </c>
      <c r="B58" s="206" t="s">
        <v>914</v>
      </c>
      <c r="C58" s="98">
        <v>15</v>
      </c>
      <c r="D58" s="192" t="s">
        <v>853</v>
      </c>
      <c r="E58" s="74" t="s">
        <v>915</v>
      </c>
    </row>
    <row r="59" spans="1:5" x14ac:dyDescent="0.2">
      <c r="A59" s="97">
        <v>18</v>
      </c>
      <c r="B59" s="206" t="s">
        <v>916</v>
      </c>
      <c r="C59" s="98">
        <v>15</v>
      </c>
      <c r="D59" s="192" t="s">
        <v>787</v>
      </c>
      <c r="E59" s="74" t="s">
        <v>917</v>
      </c>
    </row>
    <row r="60" spans="1:5" x14ac:dyDescent="0.2">
      <c r="A60" s="97">
        <v>19</v>
      </c>
      <c r="B60" s="206" t="s">
        <v>918</v>
      </c>
      <c r="C60" s="98">
        <v>16</v>
      </c>
      <c r="D60" s="192" t="s">
        <v>865</v>
      </c>
      <c r="E60" s="74" t="s">
        <v>919</v>
      </c>
    </row>
    <row r="61" spans="1:5" x14ac:dyDescent="0.2">
      <c r="A61" s="98">
        <v>20</v>
      </c>
      <c r="B61" s="206" t="s">
        <v>920</v>
      </c>
      <c r="C61" s="98">
        <v>16</v>
      </c>
      <c r="D61" s="194" t="s">
        <v>799</v>
      </c>
      <c r="E61" s="206" t="s">
        <v>921</v>
      </c>
    </row>
    <row r="62" spans="1:5" x14ac:dyDescent="0.2">
      <c r="A62" s="98">
        <v>21</v>
      </c>
      <c r="B62" s="206" t="s">
        <v>922</v>
      </c>
      <c r="C62" s="98">
        <v>22</v>
      </c>
      <c r="D62" s="194" t="s">
        <v>759</v>
      </c>
      <c r="E62" s="206" t="s">
        <v>923</v>
      </c>
    </row>
    <row r="63" spans="1:5" x14ac:dyDescent="0.2">
      <c r="A63" s="98">
        <v>22</v>
      </c>
      <c r="B63" s="206" t="s">
        <v>924</v>
      </c>
      <c r="C63" s="98">
        <v>22</v>
      </c>
      <c r="D63" s="194" t="s">
        <v>812</v>
      </c>
      <c r="E63" s="206" t="s">
        <v>925</v>
      </c>
    </row>
    <row r="64" spans="1:5" x14ac:dyDescent="0.2">
      <c r="A64" s="98">
        <v>23</v>
      </c>
      <c r="B64" s="206" t="s">
        <v>926</v>
      </c>
      <c r="C64" s="98">
        <v>26</v>
      </c>
      <c r="D64" s="194" t="s">
        <v>772</v>
      </c>
      <c r="E64" s="206" t="s">
        <v>927</v>
      </c>
    </row>
    <row r="65" spans="1:5" x14ac:dyDescent="0.2">
      <c r="A65" s="98">
        <v>24</v>
      </c>
      <c r="B65" s="206" t="s">
        <v>928</v>
      </c>
      <c r="C65" s="98">
        <v>26</v>
      </c>
      <c r="D65" s="194" t="s">
        <v>824</v>
      </c>
      <c r="E65" s="206" t="s">
        <v>929</v>
      </c>
    </row>
    <row r="66" spans="1:5" x14ac:dyDescent="0.2">
      <c r="A66" s="98">
        <v>25</v>
      </c>
      <c r="B66" s="206" t="s">
        <v>930</v>
      </c>
      <c r="C66" s="98" t="s">
        <v>931</v>
      </c>
      <c r="D66" s="194" t="s">
        <v>784</v>
      </c>
      <c r="E66" s="206" t="s">
        <v>932</v>
      </c>
    </row>
    <row r="67" spans="1:5" x14ac:dyDescent="0.2">
      <c r="A67" s="98">
        <v>26</v>
      </c>
      <c r="B67" s="206" t="s">
        <v>933</v>
      </c>
      <c r="C67" s="98" t="s">
        <v>931</v>
      </c>
      <c r="D67" s="194" t="s">
        <v>834</v>
      </c>
      <c r="E67" s="206" t="s">
        <v>934</v>
      </c>
    </row>
    <row r="68" spans="1:5" x14ac:dyDescent="0.2">
      <c r="A68" s="98">
        <v>27</v>
      </c>
      <c r="B68" s="206" t="s">
        <v>935</v>
      </c>
      <c r="C68" s="98">
        <v>36</v>
      </c>
      <c r="D68" s="194" t="s">
        <v>796</v>
      </c>
      <c r="E68" s="206" t="s">
        <v>936</v>
      </c>
    </row>
    <row r="69" spans="1:5" x14ac:dyDescent="0.2">
      <c r="A69" s="98">
        <v>28</v>
      </c>
      <c r="B69" s="206" t="s">
        <v>937</v>
      </c>
      <c r="C69" s="98">
        <v>36</v>
      </c>
      <c r="D69" s="194" t="s">
        <v>846</v>
      </c>
      <c r="E69" s="206" t="s">
        <v>938</v>
      </c>
    </row>
    <row r="70" spans="1:5" x14ac:dyDescent="0.2">
      <c r="A70" s="98">
        <v>29</v>
      </c>
      <c r="B70" s="206" t="s">
        <v>939</v>
      </c>
      <c r="C70" s="98">
        <v>38</v>
      </c>
      <c r="D70" s="194" t="s">
        <v>808</v>
      </c>
      <c r="E70" s="206" t="s">
        <v>940</v>
      </c>
    </row>
    <row r="71" spans="1:5" x14ac:dyDescent="0.2">
      <c r="A71" s="98">
        <v>30</v>
      </c>
      <c r="B71" s="206" t="s">
        <v>941</v>
      </c>
      <c r="C71" s="98">
        <v>38</v>
      </c>
      <c r="D71" s="194" t="s">
        <v>852</v>
      </c>
      <c r="E71" s="206" t="s">
        <v>942</v>
      </c>
    </row>
    <row r="72" spans="1:5" x14ac:dyDescent="0.2">
      <c r="A72" s="98">
        <v>31</v>
      </c>
      <c r="B72" s="206" t="s">
        <v>943</v>
      </c>
      <c r="C72" s="98">
        <v>39</v>
      </c>
      <c r="D72" s="194" t="s">
        <v>820</v>
      </c>
      <c r="E72" s="206" t="s">
        <v>944</v>
      </c>
    </row>
    <row r="73" spans="1:5" x14ac:dyDescent="0.2">
      <c r="A73" s="98">
        <v>32</v>
      </c>
      <c r="B73" s="206" t="s">
        <v>945</v>
      </c>
      <c r="C73" s="98">
        <v>39</v>
      </c>
      <c r="D73" s="194" t="s">
        <v>870</v>
      </c>
      <c r="E73" s="206" t="s">
        <v>946</v>
      </c>
    </row>
    <row r="74" spans="1:5" x14ac:dyDescent="0.2">
      <c r="A74" s="98">
        <v>33</v>
      </c>
      <c r="B74" s="206" t="s">
        <v>947</v>
      </c>
      <c r="C74" s="98">
        <v>40</v>
      </c>
      <c r="D74" s="194" t="s">
        <v>817</v>
      </c>
      <c r="E74" s="206" t="s">
        <v>948</v>
      </c>
    </row>
    <row r="75" spans="1:5" x14ac:dyDescent="0.2">
      <c r="A75" s="98">
        <v>34</v>
      </c>
      <c r="B75" s="206" t="s">
        <v>949</v>
      </c>
      <c r="C75" s="98">
        <v>40</v>
      </c>
      <c r="D75" s="194" t="s">
        <v>763</v>
      </c>
      <c r="E75" s="206" t="s">
        <v>950</v>
      </c>
    </row>
    <row r="76" spans="1:5" x14ac:dyDescent="0.2">
      <c r="A76" s="98">
        <v>35</v>
      </c>
      <c r="B76" s="206" t="s">
        <v>951</v>
      </c>
      <c r="C76" s="98">
        <v>43</v>
      </c>
      <c r="D76" s="194" t="s">
        <v>842</v>
      </c>
      <c r="E76" s="206" t="s">
        <v>952</v>
      </c>
    </row>
    <row r="77" spans="1:5" x14ac:dyDescent="0.2">
      <c r="A77" s="98">
        <v>36</v>
      </c>
      <c r="B77" s="206" t="s">
        <v>953</v>
      </c>
      <c r="C77" s="98">
        <v>43</v>
      </c>
      <c r="D77" s="194" t="s">
        <v>776</v>
      </c>
      <c r="E77" s="206" t="s">
        <v>954</v>
      </c>
    </row>
    <row r="78" spans="1:5" x14ac:dyDescent="0.2">
      <c r="A78" s="98">
        <v>37</v>
      </c>
      <c r="B78" s="206" t="s">
        <v>955</v>
      </c>
      <c r="C78" s="98">
        <v>44</v>
      </c>
      <c r="D78" s="194" t="s">
        <v>854</v>
      </c>
      <c r="E78" s="206" t="s">
        <v>956</v>
      </c>
    </row>
    <row r="79" spans="1:5" x14ac:dyDescent="0.2">
      <c r="A79" s="98">
        <v>38</v>
      </c>
      <c r="B79" s="206" t="s">
        <v>957</v>
      </c>
      <c r="C79" s="98">
        <v>44</v>
      </c>
      <c r="D79" s="194" t="s">
        <v>788</v>
      </c>
      <c r="E79" s="206" t="s">
        <v>958</v>
      </c>
    </row>
    <row r="80" spans="1:5" x14ac:dyDescent="0.2">
      <c r="A80" s="98">
        <v>39</v>
      </c>
      <c r="B80" s="206" t="s">
        <v>959</v>
      </c>
      <c r="C80" s="98">
        <v>46</v>
      </c>
      <c r="D80" s="194" t="s">
        <v>866</v>
      </c>
      <c r="E80" s="206" t="s">
        <v>960</v>
      </c>
    </row>
    <row r="81" spans="1:6" x14ac:dyDescent="0.2">
      <c r="A81" s="98">
        <v>40</v>
      </c>
      <c r="B81" s="206" t="s">
        <v>961</v>
      </c>
      <c r="C81" s="98">
        <v>46</v>
      </c>
      <c r="D81" s="194" t="s">
        <v>800</v>
      </c>
      <c r="E81" s="206" t="s">
        <v>962</v>
      </c>
    </row>
    <row r="82" spans="1:6" x14ac:dyDescent="0.2">
      <c r="A82" s="98">
        <v>41</v>
      </c>
      <c r="B82" s="206" t="s">
        <v>963</v>
      </c>
      <c r="C82" s="98">
        <v>59</v>
      </c>
      <c r="D82" s="194" t="s">
        <v>760</v>
      </c>
      <c r="E82" s="206" t="s">
        <v>964</v>
      </c>
    </row>
    <row r="83" spans="1:6" x14ac:dyDescent="0.2">
      <c r="A83" s="98">
        <v>42</v>
      </c>
      <c r="B83" s="206" t="s">
        <v>965</v>
      </c>
      <c r="C83" s="98">
        <v>59</v>
      </c>
      <c r="D83" s="194" t="s">
        <v>801</v>
      </c>
      <c r="E83" s="206" t="s">
        <v>966</v>
      </c>
    </row>
    <row r="84" spans="1:6" x14ac:dyDescent="0.2">
      <c r="A84" s="98">
        <v>43</v>
      </c>
      <c r="B84" s="206" t="s">
        <v>967</v>
      </c>
      <c r="C84" s="98">
        <v>61</v>
      </c>
      <c r="D84" s="194" t="s">
        <v>773</v>
      </c>
      <c r="E84" s="206" t="s">
        <v>968</v>
      </c>
    </row>
    <row r="85" spans="1:6" x14ac:dyDescent="0.2">
      <c r="A85" s="98">
        <v>44</v>
      </c>
      <c r="B85" s="207" t="s">
        <v>969</v>
      </c>
      <c r="C85" s="98">
        <v>61</v>
      </c>
      <c r="D85" s="194" t="s">
        <v>789</v>
      </c>
      <c r="E85" s="206" t="s">
        <v>970</v>
      </c>
    </row>
    <row r="86" spans="1:6" x14ac:dyDescent="0.2">
      <c r="A86" s="98">
        <v>45</v>
      </c>
      <c r="B86" s="206" t="s">
        <v>971</v>
      </c>
      <c r="C86" s="98">
        <v>63</v>
      </c>
      <c r="D86" s="194" t="s">
        <v>785</v>
      </c>
      <c r="E86" s="206" t="s">
        <v>972</v>
      </c>
    </row>
    <row r="87" spans="1:6" x14ac:dyDescent="0.2">
      <c r="A87" s="98">
        <v>46</v>
      </c>
      <c r="B87" s="207" t="s">
        <v>973</v>
      </c>
      <c r="C87" s="98">
        <v>63</v>
      </c>
      <c r="D87" s="194" t="s">
        <v>777</v>
      </c>
      <c r="E87" s="206" t="s">
        <v>974</v>
      </c>
    </row>
    <row r="88" spans="1:6" x14ac:dyDescent="0.2">
      <c r="A88" s="98">
        <v>47</v>
      </c>
      <c r="B88" s="206" t="s">
        <v>975</v>
      </c>
      <c r="C88" s="98">
        <v>64</v>
      </c>
      <c r="D88" s="194" t="s">
        <v>797</v>
      </c>
      <c r="E88" s="206" t="s">
        <v>976</v>
      </c>
    </row>
    <row r="89" spans="1:6" x14ac:dyDescent="0.2">
      <c r="A89" s="98">
        <v>48</v>
      </c>
      <c r="B89" s="206" t="s">
        <v>977</v>
      </c>
      <c r="C89" s="98">
        <v>64</v>
      </c>
      <c r="D89" s="194" t="s">
        <v>764</v>
      </c>
      <c r="E89" s="206" t="s">
        <v>978</v>
      </c>
    </row>
    <row r="90" spans="1:6" x14ac:dyDescent="0.2">
      <c r="A90" s="98">
        <v>49</v>
      </c>
      <c r="B90" s="206" t="s">
        <v>979</v>
      </c>
      <c r="C90" s="98">
        <v>66</v>
      </c>
      <c r="D90" s="194" t="s">
        <v>809</v>
      </c>
      <c r="E90" s="206" t="s">
        <v>980</v>
      </c>
    </row>
    <row r="91" spans="1:6" x14ac:dyDescent="0.2">
      <c r="A91" s="98">
        <v>50</v>
      </c>
      <c r="B91" s="206" t="s">
        <v>981</v>
      </c>
      <c r="C91" s="98">
        <v>66</v>
      </c>
      <c r="D91" s="194" t="s">
        <v>813</v>
      </c>
      <c r="E91" s="206" t="s">
        <v>982</v>
      </c>
    </row>
    <row r="92" spans="1:6" x14ac:dyDescent="0.2">
      <c r="A92" s="98">
        <v>51</v>
      </c>
      <c r="B92" s="206" t="s">
        <v>983</v>
      </c>
      <c r="C92" s="98">
        <v>67</v>
      </c>
      <c r="D92" s="194" t="s">
        <v>821</v>
      </c>
      <c r="E92" s="206" t="s">
        <v>984</v>
      </c>
    </row>
    <row r="93" spans="1:6" x14ac:dyDescent="0.2">
      <c r="A93" s="98">
        <v>52</v>
      </c>
      <c r="B93" s="206" t="s">
        <v>985</v>
      </c>
      <c r="C93" s="98">
        <v>67</v>
      </c>
      <c r="D93" s="194" t="s">
        <v>871</v>
      </c>
      <c r="E93" s="206" t="s">
        <v>986</v>
      </c>
    </row>
    <row r="94" spans="1:6" x14ac:dyDescent="0.2">
      <c r="A94" s="98">
        <v>53</v>
      </c>
      <c r="B94" s="206" t="s">
        <v>987</v>
      </c>
      <c r="C94" s="98">
        <v>75</v>
      </c>
      <c r="D94" s="194" t="s">
        <v>831</v>
      </c>
      <c r="E94" s="206" t="s">
        <v>988</v>
      </c>
      <c r="F94" t="s">
        <v>989</v>
      </c>
    </row>
    <row r="95" spans="1:6" x14ac:dyDescent="0.2">
      <c r="A95" s="98">
        <v>54</v>
      </c>
      <c r="B95" s="206" t="s">
        <v>990</v>
      </c>
      <c r="C95" s="98" t="s">
        <v>991</v>
      </c>
      <c r="D95" s="194" t="s">
        <v>843</v>
      </c>
      <c r="E95" s="206" t="s">
        <v>992</v>
      </c>
    </row>
    <row r="96" spans="1:6" x14ac:dyDescent="0.2">
      <c r="A96" s="98">
        <v>55</v>
      </c>
      <c r="B96" s="206" t="s">
        <v>993</v>
      </c>
      <c r="C96" s="98" t="s">
        <v>991</v>
      </c>
      <c r="D96" s="194" t="s">
        <v>835</v>
      </c>
      <c r="E96" s="206" t="s">
        <v>994</v>
      </c>
    </row>
    <row r="97" spans="1:6" x14ac:dyDescent="0.2">
      <c r="A97" s="98">
        <v>56</v>
      </c>
      <c r="B97" s="206" t="s">
        <v>995</v>
      </c>
      <c r="C97" s="98">
        <v>80</v>
      </c>
      <c r="D97" s="194" t="s">
        <v>855</v>
      </c>
      <c r="E97" s="206" t="s">
        <v>996</v>
      </c>
    </row>
    <row r="98" spans="1:6" x14ac:dyDescent="0.2">
      <c r="A98" s="98">
        <v>57</v>
      </c>
      <c r="B98" s="206" t="s">
        <v>997</v>
      </c>
      <c r="C98" s="98">
        <v>80</v>
      </c>
      <c r="D98" s="194" t="s">
        <v>847</v>
      </c>
      <c r="E98" s="206" t="s">
        <v>998</v>
      </c>
    </row>
    <row r="99" spans="1:6" x14ac:dyDescent="0.2">
      <c r="A99" s="98">
        <v>58</v>
      </c>
      <c r="B99" s="206" t="s">
        <v>999</v>
      </c>
      <c r="C99" s="98">
        <v>84</v>
      </c>
      <c r="D99" s="194" t="s">
        <v>867</v>
      </c>
      <c r="E99" s="206" t="s">
        <v>1000</v>
      </c>
    </row>
    <row r="100" spans="1:6" x14ac:dyDescent="0.2">
      <c r="A100" s="98">
        <v>59</v>
      </c>
      <c r="B100" s="206" t="s">
        <v>1001</v>
      </c>
      <c r="C100" s="98">
        <v>84</v>
      </c>
      <c r="D100" s="194" t="s">
        <v>859</v>
      </c>
      <c r="E100" s="206" t="s">
        <v>1002</v>
      </c>
    </row>
    <row r="101" spans="1:6" x14ac:dyDescent="0.2">
      <c r="A101" s="98">
        <v>60</v>
      </c>
      <c r="B101" s="206" t="s">
        <v>1003</v>
      </c>
      <c r="C101" s="98">
        <v>108</v>
      </c>
      <c r="D101" s="194" t="s">
        <v>761</v>
      </c>
      <c r="E101" s="206" t="s">
        <v>1004</v>
      </c>
    </row>
    <row r="102" spans="1:6" x14ac:dyDescent="0.2">
      <c r="A102" s="98">
        <v>61</v>
      </c>
      <c r="B102" s="206" t="s">
        <v>1005</v>
      </c>
      <c r="C102" s="98">
        <v>108</v>
      </c>
      <c r="D102" s="194" t="s">
        <v>790</v>
      </c>
      <c r="E102" s="206" t="s">
        <v>1006</v>
      </c>
    </row>
    <row r="103" spans="1:6" x14ac:dyDescent="0.2">
      <c r="A103" s="98">
        <v>62</v>
      </c>
      <c r="B103" s="206" t="s">
        <v>1007</v>
      </c>
      <c r="C103" s="98">
        <v>110</v>
      </c>
      <c r="D103" s="194" t="s">
        <v>786</v>
      </c>
      <c r="E103" s="206" t="s">
        <v>1008</v>
      </c>
    </row>
    <row r="104" spans="1:6" x14ac:dyDescent="0.2">
      <c r="A104" s="98">
        <v>63</v>
      </c>
      <c r="B104" s="206" t="s">
        <v>1009</v>
      </c>
      <c r="C104" s="98">
        <v>110</v>
      </c>
      <c r="D104" s="194" t="s">
        <v>860</v>
      </c>
      <c r="E104" s="206" t="s">
        <v>1010</v>
      </c>
    </row>
    <row r="105" spans="1:6" x14ac:dyDescent="0.2">
      <c r="A105" s="98">
        <v>64</v>
      </c>
      <c r="B105" s="206" t="s">
        <v>1011</v>
      </c>
      <c r="C105" s="98">
        <v>114</v>
      </c>
      <c r="D105" s="194" t="s">
        <v>798</v>
      </c>
      <c r="E105" s="206" t="s">
        <v>1012</v>
      </c>
    </row>
    <row r="106" spans="1:6" x14ac:dyDescent="0.2">
      <c r="A106" s="98">
        <v>65</v>
      </c>
      <c r="B106" s="206" t="s">
        <v>1013</v>
      </c>
      <c r="C106" s="98">
        <v>114</v>
      </c>
      <c r="D106" s="194" t="s">
        <v>872</v>
      </c>
      <c r="E106" s="206" t="s">
        <v>1014</v>
      </c>
    </row>
    <row r="107" spans="1:6" x14ac:dyDescent="0.2">
      <c r="A107" s="98">
        <v>66</v>
      </c>
      <c r="B107" s="206" t="s">
        <v>1015</v>
      </c>
      <c r="C107" s="98">
        <v>115</v>
      </c>
      <c r="D107" s="194" t="s">
        <v>810</v>
      </c>
      <c r="E107" s="206" t="s">
        <v>1016</v>
      </c>
    </row>
    <row r="108" spans="1:6" x14ac:dyDescent="0.2">
      <c r="A108" s="98">
        <v>67</v>
      </c>
      <c r="B108" s="206" t="s">
        <v>1017</v>
      </c>
      <c r="C108" s="98">
        <v>115</v>
      </c>
      <c r="D108" s="194" t="s">
        <v>782</v>
      </c>
      <c r="E108" s="206" t="s">
        <v>1018</v>
      </c>
    </row>
    <row r="109" spans="1:6" x14ac:dyDescent="0.2">
      <c r="A109" s="98">
        <v>68</v>
      </c>
      <c r="B109" s="206" t="s">
        <v>1019</v>
      </c>
      <c r="C109" s="98">
        <v>116</v>
      </c>
      <c r="D109" s="194" t="s">
        <v>822</v>
      </c>
      <c r="E109" s="206" t="s">
        <v>1020</v>
      </c>
      <c r="F109" t="s">
        <v>989</v>
      </c>
    </row>
    <row r="110" spans="1:6" x14ac:dyDescent="0.2">
      <c r="A110" s="98">
        <v>69</v>
      </c>
      <c r="B110" s="206" t="s">
        <v>1021</v>
      </c>
      <c r="C110" s="98">
        <v>117</v>
      </c>
      <c r="D110" s="194" t="s">
        <v>832</v>
      </c>
      <c r="E110" s="206" t="s">
        <v>1022</v>
      </c>
    </row>
    <row r="111" spans="1:6" x14ac:dyDescent="0.2">
      <c r="A111" s="98">
        <v>70</v>
      </c>
      <c r="B111" s="206" t="s">
        <v>1023</v>
      </c>
      <c r="C111" s="98">
        <v>117</v>
      </c>
      <c r="D111" s="194" t="s">
        <v>766</v>
      </c>
      <c r="E111" s="206" t="s">
        <v>1024</v>
      </c>
    </row>
    <row r="112" spans="1:6" x14ac:dyDescent="0.2">
      <c r="A112" s="98">
        <v>71</v>
      </c>
      <c r="B112" s="206" t="s">
        <v>1025</v>
      </c>
      <c r="C112" s="98">
        <v>118</v>
      </c>
      <c r="D112" s="194" t="s">
        <v>844</v>
      </c>
      <c r="E112" s="206" t="s">
        <v>1026</v>
      </c>
    </row>
    <row r="113" spans="1:5" x14ac:dyDescent="0.2">
      <c r="A113" s="98">
        <v>72</v>
      </c>
      <c r="B113" s="206" t="s">
        <v>1027</v>
      </c>
      <c r="C113" s="98">
        <v>118</v>
      </c>
      <c r="D113" s="194" t="s">
        <v>765</v>
      </c>
      <c r="E113" s="206" t="s">
        <v>1028</v>
      </c>
    </row>
    <row r="114" spans="1:5" x14ac:dyDescent="0.2">
      <c r="A114" s="98">
        <v>73</v>
      </c>
      <c r="B114" s="206" t="s">
        <v>1029</v>
      </c>
      <c r="C114" s="98">
        <v>120</v>
      </c>
      <c r="D114" s="194" t="s">
        <v>856</v>
      </c>
      <c r="E114" s="206" t="s">
        <v>1030</v>
      </c>
    </row>
    <row r="115" spans="1:5" x14ac:dyDescent="0.2">
      <c r="A115" s="98">
        <v>74</v>
      </c>
      <c r="B115" s="206" t="s">
        <v>1031</v>
      </c>
      <c r="C115" s="98">
        <v>120</v>
      </c>
      <c r="D115" s="194" t="s">
        <v>836</v>
      </c>
      <c r="E115" s="206" t="s">
        <v>1032</v>
      </c>
    </row>
    <row r="116" spans="1:5" x14ac:dyDescent="0.2">
      <c r="A116" s="98">
        <v>75</v>
      </c>
      <c r="B116" s="206" t="s">
        <v>1033</v>
      </c>
      <c r="C116" s="98">
        <v>122</v>
      </c>
      <c r="D116" s="194" t="s">
        <v>868</v>
      </c>
      <c r="E116" s="206" t="s">
        <v>1034</v>
      </c>
    </row>
    <row r="117" spans="1:5" x14ac:dyDescent="0.2">
      <c r="A117" s="98">
        <v>76</v>
      </c>
      <c r="B117" s="206" t="s">
        <v>1035</v>
      </c>
      <c r="C117" s="98">
        <v>122</v>
      </c>
      <c r="D117" s="194" t="s">
        <v>848</v>
      </c>
      <c r="E117" s="206" t="s">
        <v>1036</v>
      </c>
    </row>
    <row r="118" spans="1:5" x14ac:dyDescent="0.2">
      <c r="A118" s="98">
        <v>77</v>
      </c>
      <c r="B118" s="206" t="s">
        <v>1037</v>
      </c>
      <c r="C118" s="98">
        <v>123</v>
      </c>
      <c r="D118" s="194" t="s">
        <v>767</v>
      </c>
      <c r="E118" s="206" t="s">
        <v>1038</v>
      </c>
    </row>
    <row r="119" spans="1:5" x14ac:dyDescent="0.2">
      <c r="A119" s="98">
        <v>78</v>
      </c>
      <c r="B119" s="206" t="s">
        <v>1039</v>
      </c>
      <c r="C119" s="98">
        <v>123</v>
      </c>
      <c r="D119" s="194" t="s">
        <v>826</v>
      </c>
      <c r="E119" s="206" t="s">
        <v>1040</v>
      </c>
    </row>
    <row r="120" spans="1:5" x14ac:dyDescent="0.2">
      <c r="A120" s="98">
        <v>79</v>
      </c>
      <c r="B120" s="206" t="s">
        <v>1041</v>
      </c>
      <c r="C120" s="98">
        <v>125</v>
      </c>
      <c r="D120" s="194" t="s">
        <v>778</v>
      </c>
      <c r="E120" s="206" t="s">
        <v>1042</v>
      </c>
    </row>
    <row r="121" spans="1:5" x14ac:dyDescent="0.2">
      <c r="A121" s="98">
        <v>80</v>
      </c>
      <c r="B121" s="206" t="s">
        <v>1043</v>
      </c>
      <c r="C121" s="98">
        <v>125</v>
      </c>
      <c r="D121" s="194" t="s">
        <v>838</v>
      </c>
      <c r="E121" s="206" t="s">
        <v>1044</v>
      </c>
    </row>
    <row r="122" spans="1:5" x14ac:dyDescent="0.2">
      <c r="A122" s="98">
        <v>81</v>
      </c>
      <c r="B122" s="206" t="s">
        <v>1045</v>
      </c>
      <c r="C122" s="98">
        <v>126</v>
      </c>
      <c r="D122" s="194" t="s">
        <v>791</v>
      </c>
      <c r="E122" s="206" t="s">
        <v>1046</v>
      </c>
    </row>
    <row r="123" spans="1:5" x14ac:dyDescent="0.2">
      <c r="A123" s="98">
        <v>82</v>
      </c>
      <c r="B123" s="206" t="s">
        <v>1047</v>
      </c>
      <c r="C123" s="98">
        <v>126</v>
      </c>
      <c r="D123" s="194" t="s">
        <v>850</v>
      </c>
      <c r="E123" s="206" t="s">
        <v>1048</v>
      </c>
    </row>
    <row r="124" spans="1:5" x14ac:dyDescent="0.2">
      <c r="A124" s="98">
        <v>83</v>
      </c>
      <c r="B124" s="206" t="s">
        <v>1049</v>
      </c>
      <c r="C124" s="98">
        <v>134</v>
      </c>
      <c r="D124" s="194" t="s">
        <v>802</v>
      </c>
      <c r="E124" s="206" t="s">
        <v>1050</v>
      </c>
    </row>
    <row r="125" spans="1:5" x14ac:dyDescent="0.2">
      <c r="A125" s="98">
        <v>84</v>
      </c>
      <c r="B125" s="206" t="s">
        <v>1051</v>
      </c>
      <c r="C125" s="98">
        <v>134</v>
      </c>
      <c r="D125" s="194" t="s">
        <v>862</v>
      </c>
      <c r="E125" s="206" t="s">
        <v>1052</v>
      </c>
    </row>
    <row r="126" spans="1:5" x14ac:dyDescent="0.2">
      <c r="A126" s="98">
        <v>85</v>
      </c>
      <c r="B126" s="206" t="s">
        <v>1053</v>
      </c>
      <c r="C126" s="98">
        <v>143</v>
      </c>
      <c r="D126" s="194" t="s">
        <v>815</v>
      </c>
      <c r="E126" s="206" t="s">
        <v>1054</v>
      </c>
    </row>
    <row r="127" spans="1:5" x14ac:dyDescent="0.2">
      <c r="A127" s="98">
        <v>86</v>
      </c>
      <c r="B127" s="206" t="s">
        <v>1055</v>
      </c>
      <c r="C127" s="98">
        <v>143</v>
      </c>
      <c r="D127" s="194" t="s">
        <v>768</v>
      </c>
      <c r="E127" s="206" t="s">
        <v>1056</v>
      </c>
    </row>
    <row r="128" spans="1:5" x14ac:dyDescent="0.2">
      <c r="A128" s="98">
        <v>87</v>
      </c>
      <c r="B128" s="206" t="s">
        <v>1057</v>
      </c>
      <c r="C128" s="98">
        <v>147</v>
      </c>
      <c r="D128" s="194" t="s">
        <v>825</v>
      </c>
      <c r="E128" s="206" t="s">
        <v>1058</v>
      </c>
    </row>
    <row r="129" spans="1:6" x14ac:dyDescent="0.2">
      <c r="A129" s="98">
        <v>88</v>
      </c>
      <c r="B129" s="206" t="s">
        <v>1059</v>
      </c>
      <c r="C129" s="98">
        <v>147</v>
      </c>
      <c r="D129" s="194" t="s">
        <v>779</v>
      </c>
      <c r="E129" s="206" t="s">
        <v>1060</v>
      </c>
    </row>
    <row r="130" spans="1:6" x14ac:dyDescent="0.2">
      <c r="A130" s="98">
        <v>89</v>
      </c>
      <c r="B130" s="206" t="s">
        <v>1061</v>
      </c>
      <c r="C130" s="98" t="s">
        <v>1062</v>
      </c>
      <c r="D130" s="194" t="s">
        <v>837</v>
      </c>
      <c r="E130" s="206" t="s">
        <v>1063</v>
      </c>
    </row>
    <row r="131" spans="1:6" x14ac:dyDescent="0.2">
      <c r="A131" s="98">
        <v>90</v>
      </c>
      <c r="B131" s="207" t="s">
        <v>1064</v>
      </c>
      <c r="C131" s="98" t="s">
        <v>1062</v>
      </c>
      <c r="D131" s="194" t="s">
        <v>792</v>
      </c>
      <c r="E131" s="206" t="s">
        <v>1065</v>
      </c>
    </row>
    <row r="132" spans="1:6" x14ac:dyDescent="0.2">
      <c r="A132" s="98">
        <v>91</v>
      </c>
      <c r="B132" s="206" t="s">
        <v>1066</v>
      </c>
      <c r="C132" s="98">
        <v>150</v>
      </c>
      <c r="D132" s="194" t="s">
        <v>849</v>
      </c>
      <c r="E132" s="206" t="s">
        <v>1067</v>
      </c>
    </row>
    <row r="133" spans="1:6" x14ac:dyDescent="0.2">
      <c r="A133" s="97">
        <v>92</v>
      </c>
      <c r="B133" s="74" t="s">
        <v>1068</v>
      </c>
      <c r="C133" s="97">
        <v>150</v>
      </c>
      <c r="D133" s="192" t="s">
        <v>803</v>
      </c>
      <c r="E133" s="74" t="s">
        <v>1069</v>
      </c>
    </row>
    <row r="134" spans="1:6" x14ac:dyDescent="0.2">
      <c r="A134" s="97">
        <v>93</v>
      </c>
      <c r="B134" s="74" t="s">
        <v>1070</v>
      </c>
      <c r="C134" s="97" t="s">
        <v>1071</v>
      </c>
      <c r="D134" s="192" t="s">
        <v>861</v>
      </c>
      <c r="E134" s="74" t="s">
        <v>1072</v>
      </c>
    </row>
    <row r="135" spans="1:6" x14ac:dyDescent="0.2">
      <c r="A135" s="97">
        <v>94</v>
      </c>
      <c r="B135" s="74" t="s">
        <v>1073</v>
      </c>
      <c r="C135" s="97" t="s">
        <v>1071</v>
      </c>
      <c r="D135" s="192" t="s">
        <v>816</v>
      </c>
      <c r="E135" s="74" t="s">
        <v>1074</v>
      </c>
    </row>
    <row r="136" spans="1:6" x14ac:dyDescent="0.2">
      <c r="A136" s="97">
        <v>95</v>
      </c>
      <c r="B136" s="74" t="s">
        <v>1075</v>
      </c>
      <c r="C136" s="97">
        <v>159</v>
      </c>
      <c r="D136" s="192" t="s">
        <v>873</v>
      </c>
      <c r="E136" s="74" t="s">
        <v>1076</v>
      </c>
      <c r="F136" t="s">
        <v>989</v>
      </c>
    </row>
    <row r="137" spans="1:6" x14ac:dyDescent="0.2">
      <c r="A137" s="97">
        <v>96</v>
      </c>
      <c r="B137" s="74" t="s">
        <v>1077</v>
      </c>
      <c r="C137" s="97" t="s">
        <v>1078</v>
      </c>
      <c r="D137" s="192" t="s">
        <v>874</v>
      </c>
      <c r="E137" s="74" t="s">
        <v>1079</v>
      </c>
    </row>
    <row r="138" spans="1:6" x14ac:dyDescent="0.2">
      <c r="A138" s="97">
        <v>97</v>
      </c>
      <c r="B138" s="74" t="s">
        <v>1080</v>
      </c>
      <c r="C138" s="97" t="s">
        <v>1078</v>
      </c>
      <c r="D138" s="192" t="s">
        <v>864</v>
      </c>
      <c r="E138" s="74" t="s">
        <v>1081</v>
      </c>
    </row>
    <row r="139" spans="1:6" x14ac:dyDescent="0.2">
      <c r="A139" s="97">
        <v>98</v>
      </c>
      <c r="B139" s="207" t="s">
        <v>1082</v>
      </c>
      <c r="C139" s="98">
        <v>174</v>
      </c>
      <c r="D139" s="194" t="s">
        <v>769</v>
      </c>
      <c r="E139" s="74" t="s">
        <v>1083</v>
      </c>
    </row>
    <row r="140" spans="1:6" x14ac:dyDescent="0.2">
      <c r="A140" s="97">
        <v>99</v>
      </c>
      <c r="B140" s="207" t="s">
        <v>1084</v>
      </c>
      <c r="C140" s="98">
        <v>174</v>
      </c>
      <c r="D140" s="194" t="s">
        <v>840</v>
      </c>
      <c r="E140" s="74" t="s">
        <v>1085</v>
      </c>
    </row>
    <row r="141" spans="1:6" x14ac:dyDescent="0.2">
      <c r="A141" s="97">
        <v>100</v>
      </c>
      <c r="B141" s="206" t="s">
        <v>1086</v>
      </c>
      <c r="C141" s="98">
        <v>177</v>
      </c>
      <c r="D141" s="194" t="s">
        <v>780</v>
      </c>
      <c r="E141" s="74" t="s">
        <v>1087</v>
      </c>
    </row>
    <row r="142" spans="1:6" x14ac:dyDescent="0.2">
      <c r="A142" s="97">
        <v>101</v>
      </c>
      <c r="B142" s="206" t="s">
        <v>1088</v>
      </c>
      <c r="C142" s="98">
        <v>177</v>
      </c>
      <c r="D142" s="194" t="s">
        <v>828</v>
      </c>
      <c r="E142" s="74" t="s">
        <v>1089</v>
      </c>
    </row>
    <row r="143" spans="1:6" x14ac:dyDescent="0.2">
      <c r="A143" s="97">
        <v>102</v>
      </c>
      <c r="B143" s="206" t="s">
        <v>1090</v>
      </c>
      <c r="C143" s="98">
        <v>181</v>
      </c>
      <c r="D143" s="194" t="s">
        <v>793</v>
      </c>
      <c r="E143" s="74" t="s">
        <v>1091</v>
      </c>
    </row>
    <row r="144" spans="1:6" x14ac:dyDescent="0.2">
      <c r="A144" s="97">
        <v>103</v>
      </c>
      <c r="B144" s="206" t="s">
        <v>1092</v>
      </c>
      <c r="C144" s="98">
        <v>181</v>
      </c>
      <c r="D144" s="194" t="s">
        <v>818</v>
      </c>
      <c r="E144" s="74" t="s">
        <v>1093</v>
      </c>
    </row>
    <row r="145" spans="1:6" x14ac:dyDescent="0.2">
      <c r="A145" s="97">
        <v>104</v>
      </c>
      <c r="B145" s="206" t="s">
        <v>1094</v>
      </c>
      <c r="C145" s="98">
        <v>182</v>
      </c>
      <c r="D145" s="194" t="s">
        <v>804</v>
      </c>
      <c r="E145" s="74" t="s">
        <v>1095</v>
      </c>
    </row>
    <row r="146" spans="1:6" x14ac:dyDescent="0.2">
      <c r="A146" s="97">
        <v>105</v>
      </c>
      <c r="B146" s="206" t="s">
        <v>1096</v>
      </c>
      <c r="C146" s="98">
        <v>182</v>
      </c>
      <c r="D146" s="194" t="s">
        <v>770</v>
      </c>
      <c r="E146" s="74" t="s">
        <v>1097</v>
      </c>
    </row>
    <row r="147" spans="1:6" x14ac:dyDescent="0.2">
      <c r="A147" s="97">
        <v>106</v>
      </c>
      <c r="B147" s="206" t="s">
        <v>1098</v>
      </c>
      <c r="C147" s="98" t="s">
        <v>1099</v>
      </c>
      <c r="D147" s="194" t="s">
        <v>839</v>
      </c>
      <c r="E147" s="74" t="s">
        <v>1100</v>
      </c>
    </row>
    <row r="148" spans="1:6" x14ac:dyDescent="0.2">
      <c r="A148" s="97">
        <v>107</v>
      </c>
      <c r="B148" s="206" t="s">
        <v>1101</v>
      </c>
      <c r="C148" s="98">
        <v>184</v>
      </c>
      <c r="D148" s="194" t="s">
        <v>781</v>
      </c>
      <c r="E148" s="74" t="s">
        <v>1102</v>
      </c>
    </row>
    <row r="149" spans="1:6" x14ac:dyDescent="0.2">
      <c r="A149" s="97">
        <v>108</v>
      </c>
      <c r="B149" s="207" t="s">
        <v>1103</v>
      </c>
      <c r="C149" s="98">
        <v>187</v>
      </c>
      <c r="D149" s="194" t="s">
        <v>851</v>
      </c>
      <c r="E149" s="74" t="s">
        <v>1104</v>
      </c>
    </row>
    <row r="150" spans="1:6" x14ac:dyDescent="0.2">
      <c r="A150" s="97">
        <v>109</v>
      </c>
      <c r="B150" s="207" t="s">
        <v>1105</v>
      </c>
      <c r="C150" s="98">
        <v>187</v>
      </c>
      <c r="D150" s="194" t="s">
        <v>794</v>
      </c>
      <c r="E150" s="74" t="s">
        <v>1106</v>
      </c>
    </row>
    <row r="151" spans="1:6" x14ac:dyDescent="0.2">
      <c r="A151" s="97">
        <v>110</v>
      </c>
      <c r="B151" s="207" t="s">
        <v>1107</v>
      </c>
      <c r="C151" s="98">
        <v>192</v>
      </c>
      <c r="D151" s="194" t="s">
        <v>863</v>
      </c>
      <c r="E151" s="74" t="s">
        <v>1108</v>
      </c>
      <c r="F151" t="s">
        <v>989</v>
      </c>
    </row>
    <row r="152" spans="1:6" x14ac:dyDescent="0.2">
      <c r="A152" s="97">
        <v>111</v>
      </c>
      <c r="B152" s="207" t="s">
        <v>1109</v>
      </c>
      <c r="C152" s="98">
        <v>195</v>
      </c>
      <c r="D152" s="194" t="s">
        <v>875</v>
      </c>
      <c r="E152" s="74" t="s">
        <v>1110</v>
      </c>
    </row>
    <row r="153" spans="1:6" x14ac:dyDescent="0.2">
      <c r="A153" s="97">
        <v>112</v>
      </c>
      <c r="B153" s="207" t="s">
        <v>1111</v>
      </c>
      <c r="C153" s="98">
        <v>195</v>
      </c>
      <c r="D153" s="194" t="s">
        <v>805</v>
      </c>
      <c r="E153" s="74" t="s">
        <v>1112</v>
      </c>
    </row>
    <row r="154" spans="1:6" x14ac:dyDescent="0.2">
      <c r="A154" s="97">
        <v>113</v>
      </c>
      <c r="B154" s="74" t="s">
        <v>1113</v>
      </c>
      <c r="C154" s="74"/>
      <c r="D154" s="74" t="s">
        <v>814</v>
      </c>
      <c r="E154" s="74" t="s">
        <v>1114</v>
      </c>
    </row>
    <row r="155" spans="1:6" x14ac:dyDescent="0.2">
      <c r="A155" s="97">
        <v>114</v>
      </c>
      <c r="B155" s="74" t="s">
        <v>1115</v>
      </c>
      <c r="C155" s="74"/>
      <c r="D155" s="74" t="s">
        <v>830</v>
      </c>
      <c r="E155" s="74" t="s">
        <v>1116</v>
      </c>
    </row>
    <row r="156" spans="1:6" x14ac:dyDescent="0.2">
      <c r="A156" s="97">
        <v>115</v>
      </c>
      <c r="B156" s="206" t="s">
        <v>1117</v>
      </c>
      <c r="C156" s="206" t="s">
        <v>1117</v>
      </c>
      <c r="D156" s="194" t="s">
        <v>1117</v>
      </c>
      <c r="E156" s="74" t="s">
        <v>1118</v>
      </c>
    </row>
    <row r="157" spans="1:6" x14ac:dyDescent="0.2">
      <c r="A157" s="97">
        <v>116</v>
      </c>
      <c r="B157" s="206" t="s">
        <v>1119</v>
      </c>
      <c r="C157" s="74" t="s">
        <v>806</v>
      </c>
      <c r="D157" s="74" t="s">
        <v>806</v>
      </c>
      <c r="E157" s="74" t="s">
        <v>1120</v>
      </c>
    </row>
    <row r="158" spans="1:6" x14ac:dyDescent="0.2">
      <c r="A158" s="98">
        <v>117</v>
      </c>
      <c r="B158" s="206" t="s">
        <v>1121</v>
      </c>
      <c r="C158" s="74" t="s">
        <v>827</v>
      </c>
      <c r="D158" s="206" t="s">
        <v>827</v>
      </c>
      <c r="E158" s="74" t="s">
        <v>1122</v>
      </c>
    </row>
    <row r="159" spans="1:6" x14ac:dyDescent="0.2">
      <c r="A159" s="98">
        <v>118</v>
      </c>
      <c r="B159" s="206" t="s">
        <v>1123</v>
      </c>
      <c r="C159" s="74" t="s">
        <v>858</v>
      </c>
      <c r="D159" s="74" t="s">
        <v>858</v>
      </c>
      <c r="E159" s="74" t="s">
        <v>1124</v>
      </c>
    </row>
    <row r="160" spans="1:6" x14ac:dyDescent="0.2">
      <c r="A160" s="98">
        <v>119</v>
      </c>
      <c r="B160" s="206" t="s">
        <v>1125</v>
      </c>
      <c r="C160" s="74" t="s">
        <v>876</v>
      </c>
      <c r="D160" s="206" t="s">
        <v>876</v>
      </c>
      <c r="E160" s="74" t="s">
        <v>1126</v>
      </c>
    </row>
    <row r="162" spans="2:2" x14ac:dyDescent="0.2">
      <c r="B162" t="s">
        <v>1127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3"/>
  <sheetViews>
    <sheetView workbookViewId="0">
      <selection activeCell="D43" sqref="D43"/>
    </sheetView>
  </sheetViews>
  <sheetFormatPr defaultRowHeight="12.75" x14ac:dyDescent="0.2"/>
  <cols>
    <col min="1" max="1" width="9.140625" style="12"/>
    <col min="2" max="2" width="12.5703125" style="12" customWidth="1"/>
    <col min="3" max="3" width="15.28515625" style="12" customWidth="1"/>
    <col min="6" max="6" width="17.85546875" customWidth="1"/>
    <col min="7" max="7" width="16.28515625" customWidth="1"/>
    <col min="9" max="9" width="14.42578125" customWidth="1"/>
    <col min="14" max="14" width="17.42578125" customWidth="1"/>
  </cols>
  <sheetData>
    <row r="1" spans="1:17" x14ac:dyDescent="0.2">
      <c r="A1" s="72" t="s">
        <v>1128</v>
      </c>
    </row>
    <row r="3" spans="1:17" ht="25.5" x14ac:dyDescent="0.2">
      <c r="A3" s="235" t="str">
        <f>'[1]TMA map 2016'!C41</f>
        <v>GBM Line</v>
      </c>
      <c r="B3" s="235" t="str">
        <f>'[1]TMA map 2016'!D41</f>
        <v>TMA sample name</v>
      </c>
      <c r="C3" s="235" t="str">
        <f>'[1]TMA map 2016'!E41</f>
        <v>Position on block</v>
      </c>
      <c r="D3" s="235"/>
      <c r="E3" s="233" t="s">
        <v>878</v>
      </c>
      <c r="F3" s="262" t="s">
        <v>1269</v>
      </c>
      <c r="G3" s="249" t="s">
        <v>1270</v>
      </c>
      <c r="H3" s="263" t="s">
        <v>1271</v>
      </c>
      <c r="I3" s="263" t="s">
        <v>1272</v>
      </c>
      <c r="K3" s="244" t="s">
        <v>1146</v>
      </c>
      <c r="L3" s="244" t="s">
        <v>1147</v>
      </c>
      <c r="M3" s="244" t="s">
        <v>1148</v>
      </c>
      <c r="N3" s="194" t="s">
        <v>1149</v>
      </c>
      <c r="Q3" s="250" t="s">
        <v>1171</v>
      </c>
    </row>
    <row r="4" spans="1:17" x14ac:dyDescent="0.2">
      <c r="A4" s="235">
        <f>'[1]TMA map 2016'!C42</f>
        <v>3</v>
      </c>
      <c r="B4" s="235" t="str">
        <f>'[1]TMA map 2016'!D42</f>
        <v>3-1</v>
      </c>
      <c r="C4" s="235" t="str">
        <f>'[1]TMA map 2016'!E42</f>
        <v>A1, B1, B2</v>
      </c>
      <c r="E4" s="233">
        <v>1</v>
      </c>
      <c r="F4" s="251" t="s">
        <v>1273</v>
      </c>
      <c r="G4" s="233" t="s">
        <v>1274</v>
      </c>
      <c r="H4" s="233" t="s">
        <v>58</v>
      </c>
      <c r="I4" s="233" t="s">
        <v>59</v>
      </c>
      <c r="K4" s="251">
        <v>1</v>
      </c>
      <c r="L4" s="245" t="s">
        <v>398</v>
      </c>
      <c r="M4" s="192" t="s">
        <v>758</v>
      </c>
      <c r="N4" s="256">
        <v>1</v>
      </c>
      <c r="Q4" s="250" t="s">
        <v>1172</v>
      </c>
    </row>
    <row r="5" spans="1:17" x14ac:dyDescent="0.2">
      <c r="A5" s="235">
        <f>'[1]TMA map 2016'!C43</f>
        <v>3</v>
      </c>
      <c r="B5" s="235" t="str">
        <f>'[1]TMA map 2016'!D43</f>
        <v>3-2</v>
      </c>
      <c r="C5" s="235" t="str">
        <f>'[1]TMA map 2016'!E43</f>
        <v>I7, J7, J8</v>
      </c>
      <c r="E5" s="233">
        <v>2</v>
      </c>
      <c r="F5" s="251" t="s">
        <v>1275</v>
      </c>
      <c r="G5" s="233" t="s">
        <v>1274</v>
      </c>
      <c r="H5" s="233" t="s">
        <v>58</v>
      </c>
      <c r="I5" s="233" t="s">
        <v>59</v>
      </c>
      <c r="K5" s="251">
        <v>2</v>
      </c>
      <c r="L5" s="245" t="s">
        <v>399</v>
      </c>
      <c r="M5" s="192" t="s">
        <v>758</v>
      </c>
      <c r="N5" s="256">
        <v>1</v>
      </c>
      <c r="Q5" s="250" t="s">
        <v>1173</v>
      </c>
    </row>
    <row r="6" spans="1:17" x14ac:dyDescent="0.2">
      <c r="A6" s="235">
        <f>'[1]TMA map 2016'!C44</f>
        <v>5</v>
      </c>
      <c r="B6" s="235" t="str">
        <f>'[1]TMA map 2016'!D44</f>
        <v>5-1</v>
      </c>
      <c r="C6" s="235" t="str">
        <f>'[1]TMA map 2016'!E44</f>
        <v>A2, A3, B3</v>
      </c>
      <c r="E6" s="233">
        <v>3</v>
      </c>
      <c r="F6" s="251" t="s">
        <v>1276</v>
      </c>
      <c r="G6" s="233" t="s">
        <v>1274</v>
      </c>
      <c r="H6" s="233" t="s">
        <v>58</v>
      </c>
      <c r="I6" s="233" t="s">
        <v>59</v>
      </c>
      <c r="K6" s="251">
        <v>3</v>
      </c>
      <c r="L6" s="245" t="s">
        <v>400</v>
      </c>
      <c r="M6" s="192" t="s">
        <v>759</v>
      </c>
      <c r="N6" s="256">
        <v>0</v>
      </c>
      <c r="Q6" s="250" t="s">
        <v>1174</v>
      </c>
    </row>
    <row r="7" spans="1:17" x14ac:dyDescent="0.2">
      <c r="A7" s="235">
        <f>'[1]TMA map 2016'!C45</f>
        <v>5</v>
      </c>
      <c r="B7" s="235" t="str">
        <f>'[1]TMA map 2016'!D45</f>
        <v>5-2</v>
      </c>
      <c r="C7" s="235" t="str">
        <f>'[1]TMA map 2016'!E45</f>
        <v>I8, I9, J9</v>
      </c>
      <c r="E7" s="233">
        <v>4</v>
      </c>
      <c r="F7" s="251" t="s">
        <v>1277</v>
      </c>
      <c r="G7" s="233" t="s">
        <v>1274</v>
      </c>
      <c r="H7" s="233" t="s">
        <v>58</v>
      </c>
      <c r="I7" s="233" t="s">
        <v>59</v>
      </c>
      <c r="K7" s="251">
        <v>4</v>
      </c>
      <c r="L7" s="245" t="s">
        <v>401</v>
      </c>
      <c r="M7" s="192" t="s">
        <v>759</v>
      </c>
      <c r="N7" s="256">
        <v>0</v>
      </c>
      <c r="Q7" s="250" t="s">
        <v>1175</v>
      </c>
    </row>
    <row r="8" spans="1:17" x14ac:dyDescent="0.2">
      <c r="A8" s="235">
        <f>'[1]TMA map 2016'!C46</f>
        <v>6</v>
      </c>
      <c r="B8" s="235" t="str">
        <f>'[1]TMA map 2016'!D46</f>
        <v>6-1</v>
      </c>
      <c r="C8" s="235" t="str">
        <f>'[1]TMA map 2016'!E46</f>
        <v>A4, B4, B5</v>
      </c>
      <c r="E8" s="233">
        <v>5</v>
      </c>
      <c r="F8" s="251" t="s">
        <v>1278</v>
      </c>
      <c r="G8" s="233" t="s">
        <v>1274</v>
      </c>
      <c r="H8" s="233" t="s">
        <v>58</v>
      </c>
      <c r="I8" s="233" t="s">
        <v>59</v>
      </c>
      <c r="K8" s="251">
        <v>5</v>
      </c>
      <c r="L8" s="245" t="s">
        <v>402</v>
      </c>
      <c r="M8" s="192" t="s">
        <v>760</v>
      </c>
      <c r="N8" s="256">
        <v>0</v>
      </c>
      <c r="Q8" s="250" t="s">
        <v>1176</v>
      </c>
    </row>
    <row r="9" spans="1:17" x14ac:dyDescent="0.2">
      <c r="A9" s="235">
        <f>'[1]TMA map 2016'!C47</f>
        <v>6</v>
      </c>
      <c r="B9" s="235" t="str">
        <f>'[1]TMA map 2016'!D47</f>
        <v>6-2</v>
      </c>
      <c r="C9" s="235" t="str">
        <f>'[1]TMA map 2016'!E47</f>
        <v>I10,J10,J11</v>
      </c>
      <c r="E9" s="233">
        <v>6</v>
      </c>
      <c r="F9" s="251" t="s">
        <v>1279</v>
      </c>
      <c r="G9" s="233" t="s">
        <v>1274</v>
      </c>
      <c r="H9" s="233" t="s">
        <v>58</v>
      </c>
      <c r="I9" s="233" t="s">
        <v>59</v>
      </c>
      <c r="K9" s="251">
        <v>6</v>
      </c>
      <c r="L9" s="245" t="s">
        <v>403</v>
      </c>
      <c r="M9" s="192" t="s">
        <v>760</v>
      </c>
      <c r="N9" s="256">
        <v>0</v>
      </c>
      <c r="Q9" s="250" t="s">
        <v>1177</v>
      </c>
    </row>
    <row r="10" spans="1:17" x14ac:dyDescent="0.2">
      <c r="A10" s="235">
        <f>'[1]TMA map 2016'!C48</f>
        <v>8</v>
      </c>
      <c r="B10" s="235" t="str">
        <f>'[1]TMA map 2016'!D48</f>
        <v>8-1</v>
      </c>
      <c r="C10" s="235" t="str">
        <f>'[1]TMA map 2016'!E48</f>
        <v>A5, A6, B6</v>
      </c>
      <c r="E10" s="233">
        <v>7</v>
      </c>
      <c r="F10" s="251" t="s">
        <v>1280</v>
      </c>
      <c r="G10" s="233" t="s">
        <v>1274</v>
      </c>
      <c r="H10" s="233" t="s">
        <v>58</v>
      </c>
      <c r="I10" s="233" t="s">
        <v>59</v>
      </c>
      <c r="K10" s="251">
        <v>7</v>
      </c>
      <c r="L10" s="245" t="s">
        <v>404</v>
      </c>
      <c r="M10" s="193" t="s">
        <v>761</v>
      </c>
      <c r="N10" s="256">
        <v>0</v>
      </c>
      <c r="Q10" s="250" t="s">
        <v>1178</v>
      </c>
    </row>
    <row r="11" spans="1:17" x14ac:dyDescent="0.2">
      <c r="A11" s="235">
        <f>'[1]TMA map 2016'!C49</f>
        <v>8</v>
      </c>
      <c r="B11" s="235" t="str">
        <f>'[1]TMA map 2016'!D49</f>
        <v>8-2</v>
      </c>
      <c r="C11" s="235" t="str">
        <f>'[1]TMA map 2016'!E49</f>
        <v>I11,I12,J12</v>
      </c>
      <c r="E11" s="233">
        <v>8</v>
      </c>
      <c r="F11" s="251" t="s">
        <v>1281</v>
      </c>
      <c r="G11" s="233" t="s">
        <v>1282</v>
      </c>
      <c r="H11" s="233" t="s">
        <v>58</v>
      </c>
      <c r="I11" s="233" t="s">
        <v>59</v>
      </c>
      <c r="K11" s="251">
        <v>8</v>
      </c>
      <c r="L11" s="245" t="s">
        <v>405</v>
      </c>
      <c r="M11" s="193" t="s">
        <v>761</v>
      </c>
      <c r="N11" s="256">
        <v>0</v>
      </c>
    </row>
    <row r="12" spans="1:17" x14ac:dyDescent="0.2">
      <c r="A12" s="235">
        <f>'[1]TMA map 2016'!C50</f>
        <v>9</v>
      </c>
      <c r="B12" s="235" t="str">
        <f>'[1]TMA map 2016'!D50</f>
        <v>9-1</v>
      </c>
      <c r="C12" s="235" t="str">
        <f>'[1]TMA map 2016'!E50</f>
        <v>A7, B7, B8</v>
      </c>
      <c r="E12" s="233">
        <v>9</v>
      </c>
      <c r="F12" s="251" t="s">
        <v>1288</v>
      </c>
      <c r="G12" s="233" t="s">
        <v>1274</v>
      </c>
      <c r="H12" s="233" t="s">
        <v>58</v>
      </c>
      <c r="I12" s="233" t="s">
        <v>59</v>
      </c>
      <c r="K12" s="251">
        <v>9</v>
      </c>
      <c r="L12" s="245" t="s">
        <v>406</v>
      </c>
      <c r="M12" s="192" t="s">
        <v>762</v>
      </c>
      <c r="N12" s="256">
        <v>3</v>
      </c>
    </row>
    <row r="13" spans="1:17" x14ac:dyDescent="0.2">
      <c r="A13" s="235">
        <f>'[1]TMA map 2016'!C51</f>
        <v>9</v>
      </c>
      <c r="B13" s="235" t="str">
        <f>'[1]TMA map 2016'!D51</f>
        <v>9-2</v>
      </c>
      <c r="C13" s="235" t="str">
        <f>'[1]TMA map 2016'!E51</f>
        <v>I13,J13,J14</v>
      </c>
      <c r="E13" s="233">
        <v>10</v>
      </c>
      <c r="F13" s="251" t="s">
        <v>1291</v>
      </c>
      <c r="G13" s="233" t="s">
        <v>1274</v>
      </c>
      <c r="H13" s="233" t="s">
        <v>58</v>
      </c>
      <c r="I13" s="233" t="s">
        <v>58</v>
      </c>
      <c r="K13" s="251">
        <v>10</v>
      </c>
      <c r="L13" s="245" t="s">
        <v>407</v>
      </c>
      <c r="M13" s="192" t="s">
        <v>762</v>
      </c>
      <c r="N13" s="256">
        <v>3</v>
      </c>
    </row>
    <row r="14" spans="1:17" x14ac:dyDescent="0.2">
      <c r="A14" s="235">
        <f>'[1]TMA map 2016'!C52</f>
        <v>10</v>
      </c>
      <c r="B14" s="235" t="str">
        <f>'[1]TMA map 2016'!D52</f>
        <v>10-2</v>
      </c>
      <c r="C14" s="235" t="str">
        <f>'[1]TMA map 2016'!E52</f>
        <v>I14,J14,J15</v>
      </c>
      <c r="E14" s="233">
        <v>11</v>
      </c>
      <c r="F14" s="251" t="s">
        <v>1290</v>
      </c>
      <c r="G14" s="233" t="s">
        <v>1283</v>
      </c>
      <c r="H14" s="233" t="s">
        <v>58</v>
      </c>
      <c r="I14" s="233" t="s">
        <v>59</v>
      </c>
      <c r="K14" s="251">
        <v>11</v>
      </c>
      <c r="L14" s="245" t="s">
        <v>408</v>
      </c>
      <c r="M14" s="192" t="s">
        <v>763</v>
      </c>
      <c r="N14" s="256">
        <v>1</v>
      </c>
    </row>
    <row r="15" spans="1:17" x14ac:dyDescent="0.2">
      <c r="A15" s="235">
        <f>'[1]TMA map 2016'!C53</f>
        <v>10</v>
      </c>
      <c r="B15" s="235" t="str">
        <f>'[1]TMA map 2016'!D53</f>
        <v>10-1</v>
      </c>
      <c r="C15" s="235" t="str">
        <f>'[1]TMA map 2016'!E53</f>
        <v>A8, A9, B9</v>
      </c>
      <c r="E15" s="233">
        <v>12</v>
      </c>
      <c r="F15" s="251" t="s">
        <v>1289</v>
      </c>
      <c r="G15" s="233" t="s">
        <v>1283</v>
      </c>
      <c r="H15" s="233" t="s">
        <v>59</v>
      </c>
      <c r="I15" s="233" t="s">
        <v>59</v>
      </c>
      <c r="K15" s="251">
        <v>12</v>
      </c>
      <c r="L15" s="245" t="s">
        <v>409</v>
      </c>
      <c r="M15" s="192" t="s">
        <v>763</v>
      </c>
      <c r="N15" s="256">
        <v>1</v>
      </c>
    </row>
    <row r="16" spans="1:17" x14ac:dyDescent="0.2">
      <c r="A16" s="235">
        <f>'[1]TMA map 2016'!C54</f>
        <v>12</v>
      </c>
      <c r="B16" s="235" t="str">
        <f>'[1]TMA map 2016'!D54</f>
        <v>12-1</v>
      </c>
      <c r="C16" s="235" t="str">
        <f>'[1]TMA map 2016'!E54</f>
        <v>A10,B10,B11</v>
      </c>
      <c r="E16" s="233">
        <v>13</v>
      </c>
      <c r="F16" s="251" t="s">
        <v>1284</v>
      </c>
      <c r="G16" s="233" t="s">
        <v>1283</v>
      </c>
      <c r="H16" s="233" t="s">
        <v>58</v>
      </c>
      <c r="I16" s="233" t="s">
        <v>59</v>
      </c>
      <c r="K16" s="251">
        <v>13</v>
      </c>
      <c r="L16" s="245" t="s">
        <v>410</v>
      </c>
      <c r="M16" s="192" t="s">
        <v>764</v>
      </c>
      <c r="N16" s="256">
        <v>3</v>
      </c>
    </row>
    <row r="17" spans="1:14" x14ac:dyDescent="0.2">
      <c r="A17" s="235">
        <f>'[1]TMA map 2016'!C55</f>
        <v>12</v>
      </c>
      <c r="B17" s="235" t="str">
        <f>'[1]TMA map 2016'!D55</f>
        <v>12-2</v>
      </c>
      <c r="C17" s="235" t="str">
        <f>'[1]TMA map 2016'!E55</f>
        <v>I1, J1, J2</v>
      </c>
      <c r="E17" s="268">
        <v>14</v>
      </c>
      <c r="F17" s="252" t="s">
        <v>1292</v>
      </c>
      <c r="G17" s="233" t="s">
        <v>1295</v>
      </c>
      <c r="H17" s="233" t="s">
        <v>58</v>
      </c>
      <c r="I17" s="233" t="s">
        <v>59</v>
      </c>
      <c r="K17" s="251">
        <v>14</v>
      </c>
      <c r="L17" s="245" t="s">
        <v>411</v>
      </c>
      <c r="M17" s="192" t="s">
        <v>764</v>
      </c>
      <c r="N17" s="256">
        <v>3</v>
      </c>
    </row>
    <row r="18" spans="1:14" x14ac:dyDescent="0.2">
      <c r="A18" s="235">
        <f>'[1]TMA map 2016'!C56</f>
        <v>14</v>
      </c>
      <c r="B18" s="235" t="str">
        <f>'[1]TMA map 2016'!D56</f>
        <v>14-1</v>
      </c>
      <c r="C18" s="235" t="str">
        <f>'[1]TMA map 2016'!E56</f>
        <v>A11,A12,B12</v>
      </c>
      <c r="E18" s="268">
        <v>15</v>
      </c>
      <c r="F18" s="252" t="s">
        <v>1293</v>
      </c>
      <c r="G18" s="233" t="s">
        <v>1295</v>
      </c>
      <c r="H18" s="233" t="s">
        <v>58</v>
      </c>
      <c r="I18" s="233" t="s">
        <v>59</v>
      </c>
      <c r="K18" s="251">
        <v>15</v>
      </c>
      <c r="L18" s="245" t="s">
        <v>412</v>
      </c>
      <c r="M18" s="192" t="s">
        <v>765</v>
      </c>
      <c r="N18" s="256">
        <v>2</v>
      </c>
    </row>
    <row r="19" spans="1:14" x14ac:dyDescent="0.2">
      <c r="A19" s="235">
        <f>'[1]TMA map 2016'!C57</f>
        <v>14</v>
      </c>
      <c r="B19" s="235" t="str">
        <f>'[1]TMA map 2016'!D57</f>
        <v>14-2</v>
      </c>
      <c r="C19" s="235" t="str">
        <f>'[1]TMA map 2016'!E57</f>
        <v>I2, I3, J3</v>
      </c>
      <c r="E19" s="268">
        <v>16</v>
      </c>
      <c r="F19" s="252" t="s">
        <v>1294</v>
      </c>
      <c r="G19" s="233" t="s">
        <v>1295</v>
      </c>
      <c r="H19" s="233" t="s">
        <v>58</v>
      </c>
      <c r="I19" s="233" t="s">
        <v>59</v>
      </c>
      <c r="K19" s="251">
        <v>16</v>
      </c>
      <c r="L19" s="245" t="s">
        <v>413</v>
      </c>
      <c r="M19" s="192" t="s">
        <v>766</v>
      </c>
      <c r="N19" s="256" t="s">
        <v>1150</v>
      </c>
    </row>
    <row r="20" spans="1:14" x14ac:dyDescent="0.2">
      <c r="A20" s="235">
        <f>'[1]TMA map 2016'!C58</f>
        <v>15</v>
      </c>
      <c r="B20" s="235" t="str">
        <f>'[1]TMA map 2016'!D58</f>
        <v>15-1</v>
      </c>
      <c r="C20" s="235" t="str">
        <f>'[1]TMA map 2016'!E58</f>
        <v>A13,B13,B14</v>
      </c>
      <c r="K20" s="251">
        <v>17</v>
      </c>
      <c r="L20" s="245" t="s">
        <v>414</v>
      </c>
      <c r="M20" s="192" t="s">
        <v>767</v>
      </c>
      <c r="N20" s="256" t="s">
        <v>1151</v>
      </c>
    </row>
    <row r="21" spans="1:14" x14ac:dyDescent="0.2">
      <c r="A21" s="235">
        <f>'[1]TMA map 2016'!C59</f>
        <v>15</v>
      </c>
      <c r="B21" s="235" t="str">
        <f>'[1]TMA map 2016'!D59</f>
        <v>15-2</v>
      </c>
      <c r="C21" s="235" t="str">
        <f>'[1]TMA map 2016'!E59</f>
        <v>I4, J4, J5</v>
      </c>
      <c r="K21" s="251">
        <v>18</v>
      </c>
      <c r="L21" s="245" t="s">
        <v>415</v>
      </c>
      <c r="M21" s="192" t="s">
        <v>767</v>
      </c>
      <c r="N21" s="256" t="s">
        <v>1151</v>
      </c>
    </row>
    <row r="22" spans="1:14" x14ac:dyDescent="0.2">
      <c r="A22" s="235">
        <f>'[1]TMA map 2016'!C60</f>
        <v>16</v>
      </c>
      <c r="B22" s="235" t="str">
        <f>'[1]TMA map 2016'!D60</f>
        <v>16-1</v>
      </c>
      <c r="C22" s="235" t="str">
        <f>'[1]TMA map 2016'!E60</f>
        <v>A14,A15,B15</v>
      </c>
      <c r="K22" s="251">
        <v>19</v>
      </c>
      <c r="L22" s="245" t="s">
        <v>416</v>
      </c>
      <c r="M22" s="192" t="s">
        <v>768</v>
      </c>
      <c r="N22" s="256">
        <v>0</v>
      </c>
    </row>
    <row r="23" spans="1:14" x14ac:dyDescent="0.2">
      <c r="A23" s="235">
        <f>'[1]TMA map 2016'!C61</f>
        <v>16</v>
      </c>
      <c r="B23" s="235" t="str">
        <f>'[1]TMA map 2016'!D61</f>
        <v>16-2</v>
      </c>
      <c r="C23" s="235" t="str">
        <f>'[1]TMA map 2016'!E61</f>
        <v>I5, I6, J6</v>
      </c>
      <c r="K23" s="251">
        <v>20</v>
      </c>
      <c r="L23" s="245" t="s">
        <v>417</v>
      </c>
      <c r="M23" s="192" t="s">
        <v>768</v>
      </c>
      <c r="N23" s="256" t="s">
        <v>1152</v>
      </c>
    </row>
    <row r="24" spans="1:14" x14ac:dyDescent="0.2">
      <c r="A24" s="235">
        <f>'[1]TMA map 2016'!C62</f>
        <v>22</v>
      </c>
      <c r="B24" s="235" t="str">
        <f>'[1]TMA map 2016'!D62</f>
        <v>22-1</v>
      </c>
      <c r="C24" s="235" t="str">
        <f>'[1]TMA map 2016'!E62</f>
        <v>C1, D1, D2</v>
      </c>
      <c r="K24" s="251">
        <v>21</v>
      </c>
      <c r="L24" s="245" t="s">
        <v>418</v>
      </c>
      <c r="M24" s="194" t="s">
        <v>769</v>
      </c>
      <c r="N24" s="256">
        <v>3</v>
      </c>
    </row>
    <row r="25" spans="1:14" x14ac:dyDescent="0.2">
      <c r="A25" s="235">
        <f>'[1]TMA map 2016'!C63</f>
        <v>22</v>
      </c>
      <c r="B25" s="235" t="str">
        <f>'[1]TMA map 2016'!D63</f>
        <v>22-2</v>
      </c>
      <c r="C25" s="235" t="str">
        <f>'[1]TMA map 2016'!E63</f>
        <v>K7, L7, L8</v>
      </c>
      <c r="K25" s="251">
        <v>22</v>
      </c>
      <c r="L25" s="245" t="s">
        <v>419</v>
      </c>
      <c r="M25" s="194" t="s">
        <v>769</v>
      </c>
      <c r="N25" s="256">
        <v>3</v>
      </c>
    </row>
    <row r="26" spans="1:14" x14ac:dyDescent="0.2">
      <c r="A26" s="235">
        <f>'[1]TMA map 2016'!C64</f>
        <v>26</v>
      </c>
      <c r="B26" s="235" t="str">
        <f>'[1]TMA map 2016'!D64</f>
        <v>26-1</v>
      </c>
      <c r="C26" s="235" t="str">
        <f>'[1]TMA map 2016'!E64</f>
        <v>C2, C3, D3</v>
      </c>
      <c r="K26" s="251">
        <v>23</v>
      </c>
      <c r="L26" s="245" t="s">
        <v>420</v>
      </c>
      <c r="M26" s="194" t="s">
        <v>770</v>
      </c>
      <c r="N26" s="256" t="s">
        <v>1153</v>
      </c>
    </row>
    <row r="27" spans="1:14" x14ac:dyDescent="0.2">
      <c r="A27" s="235">
        <f>'[1]TMA map 2016'!C65</f>
        <v>26</v>
      </c>
      <c r="B27" s="235" t="str">
        <f>'[1]TMA map 2016'!D65</f>
        <v>26-2</v>
      </c>
      <c r="C27" s="235" t="str">
        <f>'[1]TMA map 2016'!E65</f>
        <v>K8, K9, L9</v>
      </c>
      <c r="K27" s="251">
        <v>24</v>
      </c>
      <c r="L27" s="245" t="s">
        <v>421</v>
      </c>
      <c r="M27" s="194" t="s">
        <v>770</v>
      </c>
      <c r="N27" s="256" t="s">
        <v>1153</v>
      </c>
    </row>
    <row r="28" spans="1:14" x14ac:dyDescent="0.2">
      <c r="A28" s="235" t="str">
        <f>'[1]TMA map 2016'!C66</f>
        <v>28T</v>
      </c>
      <c r="B28" s="235" t="str">
        <f>'[1]TMA map 2016'!D66</f>
        <v>28-1</v>
      </c>
      <c r="C28" s="235" t="str">
        <f>'[1]TMA map 2016'!E66</f>
        <v>C4, D4, D5</v>
      </c>
      <c r="K28" s="251">
        <v>25</v>
      </c>
      <c r="L28" s="245" t="s">
        <v>445</v>
      </c>
      <c r="M28" s="194" t="s">
        <v>770</v>
      </c>
      <c r="N28" s="246" t="s">
        <v>1154</v>
      </c>
    </row>
    <row r="29" spans="1:14" x14ac:dyDescent="0.2">
      <c r="A29" s="235" t="str">
        <f>'[1]TMA map 2016'!C67</f>
        <v>28T</v>
      </c>
      <c r="B29" s="235" t="str">
        <f>'[1]TMA map 2016'!D67</f>
        <v>28-2</v>
      </c>
      <c r="C29" s="235" t="str">
        <f>'[1]TMA map 2016'!E67</f>
        <v>K10,L10,L11</v>
      </c>
      <c r="K29" s="251">
        <v>26</v>
      </c>
      <c r="L29" s="245" t="s">
        <v>444</v>
      </c>
      <c r="M29" s="194" t="s">
        <v>781</v>
      </c>
      <c r="N29" s="246" t="s">
        <v>1154</v>
      </c>
    </row>
    <row r="30" spans="1:14" x14ac:dyDescent="0.2">
      <c r="A30" s="235">
        <f>'[1]TMA map 2016'!C68</f>
        <v>36</v>
      </c>
      <c r="B30" s="235" t="str">
        <f>'[1]TMA map 2016'!D68</f>
        <v>36-1</v>
      </c>
      <c r="C30" s="235" t="str">
        <f>'[1]TMA map 2016'!E68</f>
        <v>C5, C6, D6</v>
      </c>
      <c r="K30" s="251">
        <v>27</v>
      </c>
      <c r="L30" s="245" t="s">
        <v>443</v>
      </c>
      <c r="M30" s="194" t="s">
        <v>769</v>
      </c>
      <c r="N30" s="246" t="s">
        <v>1155</v>
      </c>
    </row>
    <row r="31" spans="1:14" x14ac:dyDescent="0.2">
      <c r="A31" s="235">
        <f>'[1]TMA map 2016'!C69</f>
        <v>36</v>
      </c>
      <c r="B31" s="235" t="str">
        <f>'[1]TMA map 2016'!D69</f>
        <v>36-2</v>
      </c>
      <c r="C31" s="235" t="str">
        <f>'[1]TMA map 2016'!E69</f>
        <v>K11,K12,L12</v>
      </c>
      <c r="K31" s="251">
        <v>28</v>
      </c>
      <c r="L31" s="245" t="s">
        <v>442</v>
      </c>
      <c r="M31" s="194" t="s">
        <v>780</v>
      </c>
      <c r="N31" s="246" t="s">
        <v>1154</v>
      </c>
    </row>
    <row r="32" spans="1:14" x14ac:dyDescent="0.2">
      <c r="A32" s="235">
        <f>'[1]TMA map 2016'!C70</f>
        <v>38</v>
      </c>
      <c r="B32" s="235" t="str">
        <f>'[1]TMA map 2016'!D70</f>
        <v>38-1</v>
      </c>
      <c r="C32" s="235" t="str">
        <f>'[1]TMA map 2016'!E70</f>
        <v>C7, D7, D8</v>
      </c>
      <c r="K32" s="251">
        <v>29</v>
      </c>
      <c r="L32" s="245" t="s">
        <v>441</v>
      </c>
      <c r="M32" s="192" t="s">
        <v>768</v>
      </c>
      <c r="N32" s="246" t="s">
        <v>1156</v>
      </c>
    </row>
    <row r="33" spans="1:14" x14ac:dyDescent="0.2">
      <c r="A33" s="235">
        <f>'[1]TMA map 2016'!C71</f>
        <v>38</v>
      </c>
      <c r="B33" s="235" t="str">
        <f>'[1]TMA map 2016'!D71</f>
        <v>38-2</v>
      </c>
      <c r="C33" s="235" t="str">
        <f>'[1]TMA map 2016'!E71</f>
        <v>X11,W12,X12</v>
      </c>
      <c r="K33" s="251">
        <v>30</v>
      </c>
      <c r="L33" s="245" t="s">
        <v>440</v>
      </c>
      <c r="M33" s="192" t="s">
        <v>779</v>
      </c>
      <c r="N33" s="246" t="s">
        <v>1155</v>
      </c>
    </row>
    <row r="34" spans="1:14" x14ac:dyDescent="0.2">
      <c r="A34" s="235">
        <f>'[1]TMA map 2016'!C72</f>
        <v>39</v>
      </c>
      <c r="B34" s="235" t="str">
        <f>'[1]TMA map 2016'!D72</f>
        <v>39-1</v>
      </c>
      <c r="C34" s="235" t="str">
        <f>'[1]TMA map 2016'!E72</f>
        <v>C8, C9, D9</v>
      </c>
      <c r="K34" s="251">
        <v>31</v>
      </c>
      <c r="L34" s="245" t="s">
        <v>439</v>
      </c>
      <c r="M34" s="192" t="s">
        <v>767</v>
      </c>
      <c r="N34" s="247" t="s">
        <v>1151</v>
      </c>
    </row>
    <row r="35" spans="1:14" x14ac:dyDescent="0.2">
      <c r="A35" s="235">
        <f>'[1]TMA map 2016'!C73</f>
        <v>39</v>
      </c>
      <c r="B35" s="235" t="str">
        <f>'[1]TMA map 2016'!D73</f>
        <v>39-2</v>
      </c>
      <c r="C35" s="235" t="str">
        <f>'[1]TMA map 2016'!E73</f>
        <v>K14, K15, L15</v>
      </c>
      <c r="K35" s="251">
        <v>32</v>
      </c>
      <c r="L35" s="245" t="s">
        <v>438</v>
      </c>
      <c r="M35" s="192" t="s">
        <v>778</v>
      </c>
      <c r="N35" s="246" t="s">
        <v>1154</v>
      </c>
    </row>
    <row r="36" spans="1:14" x14ac:dyDescent="0.2">
      <c r="A36" s="235">
        <f>'[1]TMA map 2016'!C74</f>
        <v>40</v>
      </c>
      <c r="B36" s="235" t="str">
        <f>'[1]TMA map 2016'!D74</f>
        <v>40-1</v>
      </c>
      <c r="C36" s="235" t="str">
        <f>'[1]TMA map 2016'!E74</f>
        <v>U7, V7, V8</v>
      </c>
      <c r="K36" s="251">
        <v>33</v>
      </c>
      <c r="L36" s="245" t="s">
        <v>437</v>
      </c>
      <c r="M36" s="192" t="s">
        <v>766</v>
      </c>
      <c r="N36" s="246" t="s">
        <v>1154</v>
      </c>
    </row>
    <row r="37" spans="1:14" x14ac:dyDescent="0.2">
      <c r="A37" s="235">
        <f>'[1]TMA map 2016'!C75</f>
        <v>40</v>
      </c>
      <c r="B37" s="235" t="str">
        <f>'[1]TMA map 2016'!D75</f>
        <v>40-2</v>
      </c>
      <c r="C37" s="235" t="str">
        <f>'[1]TMA map 2016'!E75</f>
        <v>K1, L1, L2</v>
      </c>
      <c r="K37" s="251">
        <v>34</v>
      </c>
      <c r="L37" s="245" t="s">
        <v>436</v>
      </c>
      <c r="M37" s="192" t="s">
        <v>766</v>
      </c>
      <c r="N37" s="246" t="s">
        <v>1157</v>
      </c>
    </row>
    <row r="38" spans="1:14" x14ac:dyDescent="0.2">
      <c r="A38" s="235">
        <f>'[1]TMA map 2016'!C76</f>
        <v>43</v>
      </c>
      <c r="B38" s="235" t="str">
        <f>'[1]TMA map 2016'!D76</f>
        <v>43-1</v>
      </c>
      <c r="C38" s="235" t="str">
        <f>'[1]TMA map 2016'!E76</f>
        <v>C11, C12, D12</v>
      </c>
      <c r="K38" s="251">
        <v>35</v>
      </c>
      <c r="L38" s="245" t="s">
        <v>435</v>
      </c>
      <c r="M38" s="193" t="s">
        <v>777</v>
      </c>
      <c r="N38" s="246" t="s">
        <v>1150</v>
      </c>
    </row>
    <row r="39" spans="1:14" x14ac:dyDescent="0.2">
      <c r="A39" s="235">
        <f>'[1]TMA map 2016'!C77</f>
        <v>43</v>
      </c>
      <c r="B39" s="235" t="str">
        <f>'[1]TMA map 2016'!D77</f>
        <v>43-2</v>
      </c>
      <c r="C39" s="235" t="str">
        <f>'[1]TMA map 2016'!E77</f>
        <v>K2, K3, L3</v>
      </c>
      <c r="K39" s="251">
        <v>36</v>
      </c>
      <c r="L39" s="245" t="s">
        <v>434</v>
      </c>
      <c r="M39" s="192" t="s">
        <v>764</v>
      </c>
      <c r="N39" s="246" t="s">
        <v>1155</v>
      </c>
    </row>
    <row r="40" spans="1:14" x14ac:dyDescent="0.2">
      <c r="A40" s="235">
        <f>'[1]TMA map 2016'!C78</f>
        <v>44</v>
      </c>
      <c r="B40" s="235" t="str">
        <f>'[1]TMA map 2016'!D78</f>
        <v>44-1</v>
      </c>
      <c r="C40" s="235" t="str">
        <f>'[1]TMA map 2016'!E78</f>
        <v>C13,D13,D14</v>
      </c>
      <c r="K40" s="251">
        <v>37</v>
      </c>
      <c r="L40" s="245" t="s">
        <v>433</v>
      </c>
      <c r="M40" s="192" t="s">
        <v>763</v>
      </c>
      <c r="N40" s="246" t="s">
        <v>1154</v>
      </c>
    </row>
    <row r="41" spans="1:14" x14ac:dyDescent="0.2">
      <c r="A41" s="235">
        <f>'[1]TMA map 2016'!C79</f>
        <v>44</v>
      </c>
      <c r="B41" s="235" t="str">
        <f>'[1]TMA map 2016'!D79</f>
        <v>44-2</v>
      </c>
      <c r="C41" s="235" t="str">
        <f>'[1]TMA map 2016'!E79</f>
        <v>K4, L4, L5</v>
      </c>
      <c r="K41" s="251">
        <v>38</v>
      </c>
      <c r="L41" s="245" t="s">
        <v>432</v>
      </c>
      <c r="M41" s="192" t="s">
        <v>776</v>
      </c>
      <c r="N41" s="246" t="s">
        <v>1155</v>
      </c>
    </row>
    <row r="42" spans="1:14" x14ac:dyDescent="0.2">
      <c r="A42" s="235">
        <f>'[1]TMA map 2016'!C80</f>
        <v>46</v>
      </c>
      <c r="B42" s="235" t="str">
        <f>'[1]TMA map 2016'!D80</f>
        <v>46-1</v>
      </c>
      <c r="C42" s="235" t="str">
        <f>'[1]TMA map 2016'!E80</f>
        <v>C14,C15,D15</v>
      </c>
      <c r="K42" s="251">
        <v>39</v>
      </c>
      <c r="L42" s="245" t="s">
        <v>431</v>
      </c>
      <c r="M42" s="192" t="s">
        <v>762</v>
      </c>
      <c r="N42" s="246" t="s">
        <v>1155</v>
      </c>
    </row>
    <row r="43" spans="1:14" x14ac:dyDescent="0.2">
      <c r="A43" s="235">
        <f>'[1]TMA map 2016'!C81</f>
        <v>46</v>
      </c>
      <c r="B43" s="235" t="str">
        <f>'[1]TMA map 2016'!D81</f>
        <v>46-2</v>
      </c>
      <c r="C43" s="235" t="str">
        <f>'[1]TMA map 2016'!E81</f>
        <v>K5, K6, L6</v>
      </c>
      <c r="K43" s="251">
        <v>40</v>
      </c>
      <c r="L43" s="245" t="s">
        <v>430</v>
      </c>
      <c r="M43" s="192" t="s">
        <v>775</v>
      </c>
      <c r="N43" s="246" t="s">
        <v>1158</v>
      </c>
    </row>
    <row r="44" spans="1:14" x14ac:dyDescent="0.2">
      <c r="A44" s="235">
        <f>'[1]TMA map 2016'!C82</f>
        <v>59</v>
      </c>
      <c r="B44" s="235" t="str">
        <f>'[1]TMA map 2016'!D82</f>
        <v>59-1</v>
      </c>
      <c r="C44" s="235" t="str">
        <f>'[1]TMA map 2016'!E82</f>
        <v>E1, F1, F2</v>
      </c>
      <c r="K44" s="251">
        <v>41</v>
      </c>
      <c r="L44" s="245" t="s">
        <v>429</v>
      </c>
      <c r="M44" s="193" t="s">
        <v>761</v>
      </c>
      <c r="N44" s="246" t="s">
        <v>1158</v>
      </c>
    </row>
    <row r="45" spans="1:14" x14ac:dyDescent="0.2">
      <c r="A45" s="235">
        <f>'[1]TMA map 2016'!C83</f>
        <v>59</v>
      </c>
      <c r="B45" s="235" t="str">
        <f>'[1]TMA map 2016'!D83</f>
        <v>59-2</v>
      </c>
      <c r="C45" s="235" t="str">
        <f>'[1]TMA map 2016'!E83</f>
        <v>N5,M6,N6</v>
      </c>
      <c r="K45" s="251">
        <v>42</v>
      </c>
      <c r="L45" s="245" t="s">
        <v>428</v>
      </c>
      <c r="M45" s="196" t="s">
        <v>774</v>
      </c>
      <c r="N45" s="246" t="s">
        <v>1158</v>
      </c>
    </row>
    <row r="46" spans="1:14" x14ac:dyDescent="0.2">
      <c r="A46" s="235">
        <f>'[1]TMA map 2016'!C84</f>
        <v>61</v>
      </c>
      <c r="B46" s="235" t="str">
        <f>'[1]TMA map 2016'!D84</f>
        <v>61-1</v>
      </c>
      <c r="C46" s="235" t="str">
        <f>'[1]TMA map 2016'!E84</f>
        <v>E2,E3,F3</v>
      </c>
      <c r="K46" s="251">
        <v>43</v>
      </c>
      <c r="L46" s="245" t="s">
        <v>427</v>
      </c>
      <c r="M46" s="192" t="s">
        <v>760</v>
      </c>
      <c r="N46" s="246" t="s">
        <v>1158</v>
      </c>
    </row>
    <row r="47" spans="1:14" x14ac:dyDescent="0.2">
      <c r="A47" s="235">
        <f>'[1]TMA map 2016'!C85</f>
        <v>61</v>
      </c>
      <c r="B47" s="235" t="str">
        <f>'[1]TMA map 2016'!D85</f>
        <v>61-2</v>
      </c>
      <c r="C47" s="235" t="str">
        <f>'[1]TMA map 2016'!E85</f>
        <v>M4,N4,M5</v>
      </c>
      <c r="K47" s="251">
        <v>44</v>
      </c>
      <c r="L47" s="245" t="s">
        <v>426</v>
      </c>
      <c r="M47" s="194" t="s">
        <v>773</v>
      </c>
      <c r="N47" s="246" t="s">
        <v>1159</v>
      </c>
    </row>
    <row r="48" spans="1:14" x14ac:dyDescent="0.2">
      <c r="A48" s="235">
        <f>'[1]TMA map 2016'!C86</f>
        <v>63</v>
      </c>
      <c r="B48" s="235" t="str">
        <f>'[1]TMA map 2016'!D86</f>
        <v>63-1</v>
      </c>
      <c r="C48" s="235" t="str">
        <f>'[1]TMA map 2016'!E86</f>
        <v>E4,F4,F5</v>
      </c>
      <c r="K48" s="251">
        <v>45</v>
      </c>
      <c r="L48" s="245" t="s">
        <v>425</v>
      </c>
      <c r="M48" s="192" t="s">
        <v>759</v>
      </c>
      <c r="N48" s="246" t="s">
        <v>1158</v>
      </c>
    </row>
    <row r="49" spans="1:14" x14ac:dyDescent="0.2">
      <c r="A49" s="235">
        <f>'[1]TMA map 2016'!C87</f>
        <v>63</v>
      </c>
      <c r="B49" s="235" t="str">
        <f>'[1]TMA map 2016'!D87</f>
        <v>63-2</v>
      </c>
      <c r="C49" s="235" t="str">
        <f>'[1]TMA map 2016'!E87</f>
        <v>N2,M3,N3</v>
      </c>
      <c r="K49" s="251">
        <v>46</v>
      </c>
      <c r="L49" s="245" t="s">
        <v>424</v>
      </c>
      <c r="M49" s="192" t="s">
        <v>772</v>
      </c>
      <c r="N49" s="246" t="s">
        <v>1154</v>
      </c>
    </row>
    <row r="50" spans="1:14" x14ac:dyDescent="0.2">
      <c r="A50" s="235">
        <f>'[1]TMA map 2016'!C88</f>
        <v>64</v>
      </c>
      <c r="B50" s="235" t="str">
        <f>'[1]TMA map 2016'!D88</f>
        <v>64-1</v>
      </c>
      <c r="C50" s="235" t="str">
        <f>'[1]TMA map 2016'!E88</f>
        <v>E5,E6,F6</v>
      </c>
      <c r="K50" s="251">
        <v>47</v>
      </c>
      <c r="L50" s="245" t="s">
        <v>423</v>
      </c>
      <c r="M50" s="192" t="s">
        <v>758</v>
      </c>
      <c r="N50" s="246" t="s">
        <v>1154</v>
      </c>
    </row>
    <row r="51" spans="1:14" x14ac:dyDescent="0.2">
      <c r="A51" s="235">
        <f>'[1]TMA map 2016'!C89</f>
        <v>64</v>
      </c>
      <c r="B51" s="235" t="str">
        <f>'[1]TMA map 2016'!D89</f>
        <v>64-2</v>
      </c>
      <c r="C51" s="235" t="str">
        <f>'[1]TMA map 2016'!E89</f>
        <v>M1,N1,M2</v>
      </c>
      <c r="K51" s="251">
        <v>48</v>
      </c>
      <c r="L51" s="245" t="s">
        <v>422</v>
      </c>
      <c r="M51" s="192" t="s">
        <v>771</v>
      </c>
      <c r="N51" s="246" t="s">
        <v>1153</v>
      </c>
    </row>
    <row r="52" spans="1:14" x14ac:dyDescent="0.2">
      <c r="A52" s="235">
        <f>'[1]TMA map 2016'!C90</f>
        <v>66</v>
      </c>
      <c r="B52" s="235" t="str">
        <f>'[1]TMA map 2016'!D90</f>
        <v>66-1</v>
      </c>
      <c r="C52" s="235" t="str">
        <f>'[1]TMA map 2016'!E90</f>
        <v>E7,F7,F8</v>
      </c>
      <c r="K52" s="251">
        <v>49</v>
      </c>
      <c r="L52" s="245" t="s">
        <v>446</v>
      </c>
      <c r="M52" s="192" t="s">
        <v>771</v>
      </c>
      <c r="N52" s="248" t="s">
        <v>1153</v>
      </c>
    </row>
    <row r="53" spans="1:14" x14ac:dyDescent="0.2">
      <c r="A53" s="235">
        <f>'[1]TMA map 2016'!C91</f>
        <v>66</v>
      </c>
      <c r="B53" s="235" t="str">
        <f>'[1]TMA map 2016'!D91</f>
        <v>66-2</v>
      </c>
      <c r="C53" s="235" t="str">
        <f>'[1]TMA map 2016'!E91</f>
        <v>M7,N7,N8</v>
      </c>
      <c r="K53" s="251">
        <v>50</v>
      </c>
      <c r="L53" s="245" t="s">
        <v>447</v>
      </c>
      <c r="M53" s="192" t="s">
        <v>771</v>
      </c>
      <c r="N53" s="248">
        <v>1</v>
      </c>
    </row>
    <row r="54" spans="1:14" x14ac:dyDescent="0.2">
      <c r="A54" s="235">
        <f>'[1]TMA map 2016'!C92</f>
        <v>67</v>
      </c>
      <c r="B54" s="235" t="str">
        <f>'[1]TMA map 2016'!D92</f>
        <v>67-1</v>
      </c>
      <c r="C54" s="235" t="str">
        <f>'[1]TMA map 2016'!E92</f>
        <v>E8,E9,F9</v>
      </c>
      <c r="K54" s="251">
        <v>51</v>
      </c>
      <c r="L54" s="245" t="s">
        <v>448</v>
      </c>
      <c r="M54" s="192" t="s">
        <v>772</v>
      </c>
      <c r="N54" s="248" t="s">
        <v>1153</v>
      </c>
    </row>
    <row r="55" spans="1:14" x14ac:dyDescent="0.2">
      <c r="A55" s="235">
        <f>'[1]TMA map 2016'!C93</f>
        <v>67</v>
      </c>
      <c r="B55" s="235" t="str">
        <f>'[1]TMA map 2016'!D93</f>
        <v>67-2</v>
      </c>
      <c r="C55" s="235" t="str">
        <f>'[1]TMA map 2016'!E93</f>
        <v>M14,M15,N15</v>
      </c>
      <c r="K55" s="251">
        <v>52</v>
      </c>
      <c r="L55" s="245" t="s">
        <v>449</v>
      </c>
      <c r="M55" s="192" t="s">
        <v>772</v>
      </c>
      <c r="N55" s="248" t="s">
        <v>1153</v>
      </c>
    </row>
    <row r="56" spans="1:14" x14ac:dyDescent="0.2">
      <c r="A56" s="235">
        <f>'[1]TMA map 2016'!C94</f>
        <v>75</v>
      </c>
      <c r="B56" s="235" t="str">
        <f>'[1]TMA map 2016'!D94</f>
        <v>75-1</v>
      </c>
      <c r="C56" s="235" t="str">
        <f>'[1]TMA map 2016'!E94</f>
        <v>E10,F10,F11</v>
      </c>
      <c r="K56" s="251">
        <v>53</v>
      </c>
      <c r="L56" s="245" t="s">
        <v>450</v>
      </c>
      <c r="M56" s="194" t="s">
        <v>773</v>
      </c>
      <c r="N56" s="256">
        <v>3</v>
      </c>
    </row>
    <row r="57" spans="1:14" x14ac:dyDescent="0.2">
      <c r="A57" s="235" t="str">
        <f>'[1]TMA map 2016'!C95</f>
        <v>76P</v>
      </c>
      <c r="B57" s="235" t="str">
        <f>'[1]TMA map 2016'!D95</f>
        <v>76-1</v>
      </c>
      <c r="C57" s="235" t="str">
        <f>'[1]TMA map 2016'!E95</f>
        <v>E11,E12,F12</v>
      </c>
      <c r="K57" s="251">
        <v>54</v>
      </c>
      <c r="L57" s="245" t="s">
        <v>451</v>
      </c>
      <c r="M57" s="194" t="s">
        <v>773</v>
      </c>
      <c r="N57" s="256">
        <v>2</v>
      </c>
    </row>
    <row r="58" spans="1:14" x14ac:dyDescent="0.2">
      <c r="A58" s="235" t="str">
        <f>'[1]TMA map 2016'!C96</f>
        <v>76P</v>
      </c>
      <c r="B58" s="235" t="str">
        <f>'[1]TMA map 2016'!D96</f>
        <v>76-2</v>
      </c>
      <c r="C58" s="235" t="str">
        <f>'[1]TMA map 2016'!E96</f>
        <v>M10,N10,N11</v>
      </c>
      <c r="K58" s="251">
        <v>55</v>
      </c>
      <c r="L58" s="245" t="s">
        <v>452</v>
      </c>
      <c r="M58" s="196" t="s">
        <v>774</v>
      </c>
      <c r="N58" s="256">
        <v>0</v>
      </c>
    </row>
    <row r="59" spans="1:14" x14ac:dyDescent="0.2">
      <c r="A59" s="235">
        <f>'[1]TMA map 2016'!C97</f>
        <v>80</v>
      </c>
      <c r="B59" s="235" t="str">
        <f>'[1]TMA map 2016'!D97</f>
        <v>80-1</v>
      </c>
      <c r="C59" s="235" t="str">
        <f>'[1]TMA map 2016'!E97</f>
        <v>E13,F13,F14</v>
      </c>
      <c r="K59" s="251">
        <v>56</v>
      </c>
      <c r="L59" s="245" t="s">
        <v>453</v>
      </c>
      <c r="M59" s="196" t="s">
        <v>774</v>
      </c>
      <c r="N59" s="256">
        <v>0</v>
      </c>
    </row>
    <row r="60" spans="1:14" x14ac:dyDescent="0.2">
      <c r="A60" s="235">
        <f>'[1]TMA map 2016'!C98</f>
        <v>80</v>
      </c>
      <c r="B60" s="235" t="str">
        <f>'[1]TMA map 2016'!D98</f>
        <v>80-2</v>
      </c>
      <c r="C60" s="235" t="str">
        <f>'[1]TMA map 2016'!E98</f>
        <v>M11,M12,N12</v>
      </c>
      <c r="K60" s="251">
        <v>57</v>
      </c>
      <c r="L60" s="245" t="s">
        <v>454</v>
      </c>
      <c r="M60" s="192" t="s">
        <v>775</v>
      </c>
      <c r="N60" s="256">
        <v>0</v>
      </c>
    </row>
    <row r="61" spans="1:14" x14ac:dyDescent="0.2">
      <c r="A61" s="235">
        <f>'[1]TMA map 2016'!C99</f>
        <v>84</v>
      </c>
      <c r="B61" s="235" t="str">
        <f>'[1]TMA map 2016'!D99</f>
        <v>84-1</v>
      </c>
      <c r="C61" s="235" t="str">
        <f>'[1]TMA map 2016'!E99</f>
        <v>E14,E15,F15</v>
      </c>
      <c r="K61" s="251">
        <v>58</v>
      </c>
      <c r="L61" s="245" t="s">
        <v>455</v>
      </c>
      <c r="M61" s="192" t="s">
        <v>775</v>
      </c>
      <c r="N61" s="256">
        <v>0</v>
      </c>
    </row>
    <row r="62" spans="1:14" x14ac:dyDescent="0.2">
      <c r="A62" s="235">
        <f>'[1]TMA map 2016'!C100</f>
        <v>84</v>
      </c>
      <c r="B62" s="235" t="str">
        <f>'[1]TMA map 2016'!D100</f>
        <v>84-2</v>
      </c>
      <c r="C62" s="235" t="str">
        <f>'[1]TMA map 2016'!E100</f>
        <v>M13,N13,N14</v>
      </c>
      <c r="K62" s="251">
        <v>59</v>
      </c>
      <c r="L62" s="245" t="s">
        <v>456</v>
      </c>
      <c r="M62" s="192" t="s">
        <v>776</v>
      </c>
      <c r="N62" s="256">
        <v>3</v>
      </c>
    </row>
    <row r="63" spans="1:14" x14ac:dyDescent="0.2">
      <c r="A63" s="235">
        <f>'[1]TMA map 2016'!C101</f>
        <v>108</v>
      </c>
      <c r="B63" s="235" t="str">
        <f>'[1]TMA map 2016'!D101</f>
        <v>108-1</v>
      </c>
      <c r="C63" s="235" t="str">
        <f>'[1]TMA map 2016'!E101</f>
        <v>G1,H1,H2</v>
      </c>
      <c r="K63" s="251">
        <v>60</v>
      </c>
      <c r="L63" s="245" t="s">
        <v>457</v>
      </c>
      <c r="M63" s="192" t="s">
        <v>776</v>
      </c>
      <c r="N63" s="256">
        <v>3</v>
      </c>
    </row>
    <row r="64" spans="1:14" x14ac:dyDescent="0.2">
      <c r="A64" s="235">
        <f>'[1]TMA map 2016'!C102</f>
        <v>108</v>
      </c>
      <c r="B64" s="235" t="str">
        <f>'[1]TMA map 2016'!D102</f>
        <v>108-2</v>
      </c>
      <c r="C64" s="235" t="str">
        <f>'[1]TMA map 2016'!E102</f>
        <v>P4,O5,O6</v>
      </c>
      <c r="K64" s="251">
        <v>61</v>
      </c>
      <c r="L64" s="245" t="s">
        <v>458</v>
      </c>
      <c r="M64" s="193" t="s">
        <v>777</v>
      </c>
      <c r="N64" s="256" t="s">
        <v>1150</v>
      </c>
    </row>
    <row r="65" spans="1:14" x14ac:dyDescent="0.2">
      <c r="A65" s="235">
        <f>'[1]TMA map 2016'!C103</f>
        <v>110</v>
      </c>
      <c r="B65" s="235" t="str">
        <f>'[1]TMA map 2016'!D103</f>
        <v>110-1</v>
      </c>
      <c r="C65" s="235" t="str">
        <f>'[1]TMA map 2016'!E103</f>
        <v>G4,H4,H5</v>
      </c>
      <c r="K65" s="251">
        <v>62</v>
      </c>
      <c r="L65" s="245" t="s">
        <v>459</v>
      </c>
      <c r="M65" s="193" t="s">
        <v>777</v>
      </c>
      <c r="N65" s="256" t="s">
        <v>1150</v>
      </c>
    </row>
    <row r="66" spans="1:14" x14ac:dyDescent="0.2">
      <c r="A66" s="235">
        <f>'[1]TMA map 2016'!C104</f>
        <v>110</v>
      </c>
      <c r="B66" s="235" t="str">
        <f>'[1]TMA map 2016'!D104</f>
        <v>110-2</v>
      </c>
      <c r="C66" s="235" t="str">
        <f>'[1]TMA map 2016'!E104</f>
        <v>O13,P13,P14</v>
      </c>
      <c r="K66" s="251">
        <v>63</v>
      </c>
      <c r="L66" s="245" t="s">
        <v>460</v>
      </c>
      <c r="M66" s="192" t="s">
        <v>782</v>
      </c>
      <c r="N66" s="256">
        <v>3</v>
      </c>
    </row>
    <row r="67" spans="1:14" x14ac:dyDescent="0.2">
      <c r="A67" s="235">
        <f>'[1]TMA map 2016'!C105</f>
        <v>114</v>
      </c>
      <c r="B67" s="235" t="str">
        <f>'[1]TMA map 2016'!D105</f>
        <v>114-1</v>
      </c>
      <c r="C67" s="235" t="str">
        <f>'[1]TMA map 2016'!E105</f>
        <v>G5,G6,H6</v>
      </c>
      <c r="K67" s="251">
        <v>64</v>
      </c>
      <c r="L67" s="245" t="s">
        <v>461</v>
      </c>
      <c r="M67" s="192" t="s">
        <v>782</v>
      </c>
      <c r="N67" s="256">
        <v>3</v>
      </c>
    </row>
    <row r="68" spans="1:14" x14ac:dyDescent="0.2">
      <c r="A68" s="235">
        <f>'[1]TMA map 2016'!C106</f>
        <v>114</v>
      </c>
      <c r="B68" s="235" t="str">
        <f>'[1]TMA map 2016'!D106</f>
        <v>114-2</v>
      </c>
      <c r="C68" s="235" t="str">
        <f>'[1]TMA map 2016'!E106</f>
        <v>O14,O15,P15</v>
      </c>
      <c r="K68" s="251">
        <v>65</v>
      </c>
      <c r="L68" s="245" t="s">
        <v>462</v>
      </c>
      <c r="M68" s="192" t="s">
        <v>778</v>
      </c>
      <c r="N68" s="256">
        <v>2</v>
      </c>
    </row>
    <row r="69" spans="1:14" x14ac:dyDescent="0.2">
      <c r="A69" s="235">
        <f>'[1]TMA map 2016'!C107</f>
        <v>115</v>
      </c>
      <c r="B69" s="235" t="str">
        <f>'[1]TMA map 2016'!D107</f>
        <v>115-1</v>
      </c>
      <c r="C69" s="235" t="str">
        <f>'[1]TMA map 2016'!E107</f>
        <v>G7,H7,H8</v>
      </c>
      <c r="K69" s="251">
        <v>66</v>
      </c>
      <c r="L69" s="245" t="s">
        <v>463</v>
      </c>
      <c r="M69" s="192" t="s">
        <v>778</v>
      </c>
      <c r="N69" s="256">
        <v>2</v>
      </c>
    </row>
    <row r="70" spans="1:14" x14ac:dyDescent="0.2">
      <c r="A70" s="235">
        <f>'[1]TMA map 2016'!C108</f>
        <v>115</v>
      </c>
      <c r="B70" s="235" t="str">
        <f>'[1]TMA map 2016'!D108</f>
        <v>115-2</v>
      </c>
      <c r="C70" s="235" t="str">
        <f>'[1]TMA map 2016'!E108</f>
        <v>O3,P3,O4</v>
      </c>
      <c r="K70" s="251">
        <v>67</v>
      </c>
      <c r="L70" s="245" t="s">
        <v>464</v>
      </c>
      <c r="M70" s="192" t="s">
        <v>779</v>
      </c>
      <c r="N70" s="256">
        <v>3</v>
      </c>
    </row>
    <row r="71" spans="1:14" x14ac:dyDescent="0.2">
      <c r="A71" s="235">
        <f>'[1]TMA map 2016'!C109</f>
        <v>116</v>
      </c>
      <c r="B71" s="235" t="str">
        <f>'[1]TMA map 2016'!D109</f>
        <v>116-1</v>
      </c>
      <c r="C71" s="235" t="str">
        <f>'[1]TMA map 2016'!E109</f>
        <v>G8,G9,H9</v>
      </c>
      <c r="K71" s="251">
        <v>68</v>
      </c>
      <c r="L71" s="245" t="s">
        <v>465</v>
      </c>
      <c r="M71" s="192" t="s">
        <v>779</v>
      </c>
      <c r="N71" s="256">
        <v>3</v>
      </c>
    </row>
    <row r="72" spans="1:14" x14ac:dyDescent="0.2">
      <c r="A72" s="235">
        <f>'[1]TMA map 2016'!C110</f>
        <v>117</v>
      </c>
      <c r="B72" s="235" t="str">
        <f>'[1]TMA map 2016'!D110</f>
        <v>117-1</v>
      </c>
      <c r="C72" s="235" t="str">
        <f>'[1]TMA map 2016'!E110</f>
        <v>G10,H10,H11</v>
      </c>
      <c r="K72" s="251">
        <v>69</v>
      </c>
      <c r="L72" s="245" t="s">
        <v>466</v>
      </c>
      <c r="M72" s="194" t="s">
        <v>780</v>
      </c>
      <c r="N72" s="256" t="s">
        <v>1150</v>
      </c>
    </row>
    <row r="73" spans="1:14" x14ac:dyDescent="0.2">
      <c r="A73" s="235">
        <f>'[1]TMA map 2016'!C111</f>
        <v>117</v>
      </c>
      <c r="B73" s="235" t="str">
        <f>'[1]TMA map 2016'!D111</f>
        <v>117-2</v>
      </c>
      <c r="C73" s="235" t="str">
        <f>'[1]TMA map 2016'!E111</f>
        <v>P1,O2,P2</v>
      </c>
      <c r="K73" s="251">
        <v>70</v>
      </c>
      <c r="L73" s="245" t="s">
        <v>467</v>
      </c>
      <c r="M73" s="194" t="s">
        <v>780</v>
      </c>
      <c r="N73" s="256">
        <v>0</v>
      </c>
    </row>
    <row r="74" spans="1:14" x14ac:dyDescent="0.2">
      <c r="A74" s="235">
        <f>'[1]TMA map 2016'!C112</f>
        <v>118</v>
      </c>
      <c r="B74" s="235" t="str">
        <f>'[1]TMA map 2016'!D112</f>
        <v>118-1</v>
      </c>
      <c r="C74" s="235" t="str">
        <f>'[1]TMA map 2016'!E112</f>
        <v>G11,G12,H12</v>
      </c>
      <c r="K74" s="251">
        <v>71</v>
      </c>
      <c r="L74" s="245" t="s">
        <v>468</v>
      </c>
      <c r="M74" s="194" t="s">
        <v>781</v>
      </c>
      <c r="N74" s="256">
        <v>1</v>
      </c>
    </row>
    <row r="75" spans="1:14" x14ac:dyDescent="0.2">
      <c r="A75" s="235">
        <f>'[1]TMA map 2016'!C113</f>
        <v>118</v>
      </c>
      <c r="B75" s="235" t="str">
        <f>'[1]TMA map 2016'!D113</f>
        <v>118-2</v>
      </c>
      <c r="C75" s="235" t="str">
        <f>'[1]TMA map 2016'!E113</f>
        <v>O1,O9,P9</v>
      </c>
      <c r="K75" s="251">
        <v>72</v>
      </c>
      <c r="L75" s="245" t="s">
        <v>469</v>
      </c>
      <c r="M75" s="194" t="s">
        <v>781</v>
      </c>
      <c r="N75" s="256">
        <v>1</v>
      </c>
    </row>
    <row r="76" spans="1:14" x14ac:dyDescent="0.2">
      <c r="A76" s="235">
        <f>'[1]TMA map 2016'!C114</f>
        <v>120</v>
      </c>
      <c r="B76" s="235" t="str">
        <f>'[1]TMA map 2016'!D114</f>
        <v>120-1</v>
      </c>
      <c r="C76" s="235" t="str">
        <f>'[1]TMA map 2016'!E114</f>
        <v>G13,H13,H14</v>
      </c>
      <c r="K76" s="251">
        <v>73</v>
      </c>
      <c r="L76" s="245" t="s">
        <v>493</v>
      </c>
      <c r="M76" s="194" t="s">
        <v>794</v>
      </c>
      <c r="N76" s="256">
        <v>2</v>
      </c>
    </row>
    <row r="77" spans="1:14" x14ac:dyDescent="0.2">
      <c r="A77" s="235">
        <f>'[1]TMA map 2016'!C115</f>
        <v>120</v>
      </c>
      <c r="B77" s="235" t="str">
        <f>'[1]TMA map 2016'!D115</f>
        <v>120-2</v>
      </c>
      <c r="C77" s="235" t="str">
        <f>'[1]TMA map 2016'!E115</f>
        <v>O10,P10,P11</v>
      </c>
      <c r="K77" s="251">
        <v>74</v>
      </c>
      <c r="L77" s="245" t="s">
        <v>492</v>
      </c>
      <c r="M77" s="194" t="s">
        <v>794</v>
      </c>
      <c r="N77" s="256">
        <v>2</v>
      </c>
    </row>
    <row r="78" spans="1:14" x14ac:dyDescent="0.2">
      <c r="A78" s="235">
        <f>'[1]TMA map 2016'!C116</f>
        <v>122</v>
      </c>
      <c r="B78" s="235" t="str">
        <f>'[1]TMA map 2016'!D116</f>
        <v>122-1</v>
      </c>
      <c r="C78" s="235" t="str">
        <f>'[1]TMA map 2016'!E116</f>
        <v>G14,G15,H15</v>
      </c>
      <c r="K78" s="251">
        <v>75</v>
      </c>
      <c r="L78" s="245" t="s">
        <v>491</v>
      </c>
      <c r="M78" s="194" t="s">
        <v>793</v>
      </c>
      <c r="N78" s="256">
        <v>2</v>
      </c>
    </row>
    <row r="79" spans="1:14" x14ac:dyDescent="0.2">
      <c r="A79" s="235">
        <f>'[1]TMA map 2016'!C117</f>
        <v>122</v>
      </c>
      <c r="B79" s="235" t="str">
        <f>'[1]TMA map 2016'!D117</f>
        <v>122-2</v>
      </c>
      <c r="C79" s="235" t="str">
        <f>'[1]TMA map 2016'!E117</f>
        <v>O11,O12,P12</v>
      </c>
      <c r="K79" s="251">
        <v>76</v>
      </c>
      <c r="L79" s="245" t="s">
        <v>490</v>
      </c>
      <c r="M79" s="194" t="s">
        <v>793</v>
      </c>
      <c r="N79" s="256" t="s">
        <v>1150</v>
      </c>
    </row>
    <row r="80" spans="1:14" x14ac:dyDescent="0.2">
      <c r="A80" s="235">
        <f>'[1]TMA map 2016'!C118</f>
        <v>123</v>
      </c>
      <c r="B80" s="235" t="str">
        <f>'[1]TMA map 2016'!D118</f>
        <v>123-1</v>
      </c>
      <c r="C80" s="235" t="str">
        <f>'[1]TMA map 2016'!E118</f>
        <v>Q1,R1,R2</v>
      </c>
      <c r="K80" s="251">
        <v>77</v>
      </c>
      <c r="L80" s="245" t="s">
        <v>489</v>
      </c>
      <c r="M80" s="192" t="s">
        <v>792</v>
      </c>
      <c r="N80" s="256" t="s">
        <v>1150</v>
      </c>
    </row>
    <row r="81" spans="1:14" x14ac:dyDescent="0.2">
      <c r="A81" s="235">
        <f>'[1]TMA map 2016'!C119</f>
        <v>123</v>
      </c>
      <c r="B81" s="235" t="str">
        <f>'[1]TMA map 2016'!D119</f>
        <v>123-2</v>
      </c>
      <c r="C81" s="235" t="str">
        <f>'[1]TMA map 2016'!E119</f>
        <v>S8,S9,T9</v>
      </c>
      <c r="K81" s="251">
        <v>78</v>
      </c>
      <c r="L81" s="245" t="s">
        <v>488</v>
      </c>
      <c r="M81" s="192" t="s">
        <v>792</v>
      </c>
      <c r="N81" s="256">
        <v>2</v>
      </c>
    </row>
    <row r="82" spans="1:14" x14ac:dyDescent="0.2">
      <c r="A82" s="235">
        <f>'[1]TMA map 2016'!C120</f>
        <v>125</v>
      </c>
      <c r="B82" s="235" t="str">
        <f>'[1]TMA map 2016'!D120</f>
        <v>125-1</v>
      </c>
      <c r="C82" s="235" t="str">
        <f>'[1]TMA map 2016'!E120</f>
        <v>Q2,Q3,R3</v>
      </c>
      <c r="K82" s="251">
        <v>79</v>
      </c>
      <c r="L82" s="245" t="s">
        <v>487</v>
      </c>
      <c r="M82" s="192" t="s">
        <v>791</v>
      </c>
      <c r="N82" s="256" t="s">
        <v>1160</v>
      </c>
    </row>
    <row r="83" spans="1:14" x14ac:dyDescent="0.2">
      <c r="A83" s="235">
        <f>'[1]TMA map 2016'!C121</f>
        <v>125</v>
      </c>
      <c r="B83" s="235" t="str">
        <f>'[1]TMA map 2016'!D121</f>
        <v>125-2</v>
      </c>
      <c r="C83" s="235" t="str">
        <f>'[1]TMA map 2016'!E121</f>
        <v>S10,T10,T11</v>
      </c>
      <c r="K83" s="251">
        <v>80</v>
      </c>
      <c r="L83" s="245" t="s">
        <v>486</v>
      </c>
      <c r="M83" s="192" t="s">
        <v>791</v>
      </c>
      <c r="N83" s="256" t="s">
        <v>1160</v>
      </c>
    </row>
    <row r="84" spans="1:14" x14ac:dyDescent="0.2">
      <c r="A84" s="235">
        <f>'[1]TMA map 2016'!C122</f>
        <v>126</v>
      </c>
      <c r="B84" s="235" t="str">
        <f>'[1]TMA map 2016'!D122</f>
        <v>126-1</v>
      </c>
      <c r="C84" s="235" t="str">
        <f>'[1]TMA map 2016'!E122</f>
        <v>Q4,R4,Q5</v>
      </c>
      <c r="K84" s="251">
        <v>81</v>
      </c>
      <c r="L84" s="245" t="s">
        <v>485</v>
      </c>
      <c r="M84" s="194" t="s">
        <v>790</v>
      </c>
      <c r="N84" s="256" t="s">
        <v>1161</v>
      </c>
    </row>
    <row r="85" spans="1:14" x14ac:dyDescent="0.2">
      <c r="A85" s="235">
        <f>'[1]TMA map 2016'!C123</f>
        <v>126</v>
      </c>
      <c r="B85" s="235" t="str">
        <f>'[1]TMA map 2016'!D123</f>
        <v>126-2</v>
      </c>
      <c r="C85" s="235" t="str">
        <f>'[1]TMA map 2016'!E123</f>
        <v>S11,S12,T12</v>
      </c>
      <c r="K85" s="251">
        <v>82</v>
      </c>
      <c r="L85" s="245" t="s">
        <v>484</v>
      </c>
      <c r="M85" s="192" t="s">
        <v>782</v>
      </c>
      <c r="N85" s="256">
        <v>3</v>
      </c>
    </row>
    <row r="86" spans="1:14" x14ac:dyDescent="0.2">
      <c r="A86" s="235">
        <f>'[1]TMA map 2016'!C124</f>
        <v>134</v>
      </c>
      <c r="B86" s="235" t="str">
        <f>'[1]TMA map 2016'!D124</f>
        <v>134-1</v>
      </c>
      <c r="C86" s="235" t="str">
        <f>'[1]TMA map 2016'!E124</f>
        <v>Q6,R5,R6</v>
      </c>
      <c r="K86" s="251">
        <v>83</v>
      </c>
      <c r="L86" s="245" t="s">
        <v>483</v>
      </c>
      <c r="M86" s="193" t="s">
        <v>789</v>
      </c>
      <c r="N86" s="256">
        <v>1</v>
      </c>
    </row>
    <row r="87" spans="1:14" x14ac:dyDescent="0.2">
      <c r="A87" s="235">
        <f>'[1]TMA map 2016'!C125</f>
        <v>134</v>
      </c>
      <c r="B87" s="235" t="str">
        <f>'[1]TMA map 2016'!D125</f>
        <v>134-2</v>
      </c>
      <c r="C87" s="235" t="str">
        <f>'[1]TMA map 2016'!E125</f>
        <v>S13,T13,T14</v>
      </c>
      <c r="K87" s="251">
        <v>84</v>
      </c>
      <c r="L87" s="245" t="s">
        <v>482</v>
      </c>
      <c r="M87" s="193" t="s">
        <v>789</v>
      </c>
      <c r="N87" s="256">
        <v>1</v>
      </c>
    </row>
    <row r="88" spans="1:14" x14ac:dyDescent="0.2">
      <c r="A88" s="235">
        <f>'[1]TMA map 2016'!C126</f>
        <v>143</v>
      </c>
      <c r="B88" s="235" t="str">
        <f>'[1]TMA map 2016'!D126</f>
        <v>143-1</v>
      </c>
      <c r="C88" s="235" t="str">
        <f>'[1]TMA map 2016'!E126</f>
        <v>Q7,Q8,R7</v>
      </c>
      <c r="K88" s="251">
        <v>85</v>
      </c>
      <c r="L88" s="245" t="s">
        <v>481</v>
      </c>
      <c r="M88" s="192" t="s">
        <v>788</v>
      </c>
      <c r="N88" s="256">
        <v>1</v>
      </c>
    </row>
    <row r="89" spans="1:14" x14ac:dyDescent="0.2">
      <c r="A89" s="235">
        <f>'[1]TMA map 2016'!C127</f>
        <v>143</v>
      </c>
      <c r="B89" s="235" t="str">
        <f>'[1]TMA map 2016'!D127</f>
        <v>143-2</v>
      </c>
      <c r="C89" s="235" t="str">
        <f>'[1]TMA map 2016'!E127</f>
        <v>S1,T1,T2</v>
      </c>
      <c r="K89" s="251">
        <v>86</v>
      </c>
      <c r="L89" s="245" t="s">
        <v>480</v>
      </c>
      <c r="M89" s="192" t="s">
        <v>788</v>
      </c>
      <c r="N89" s="256" t="s">
        <v>1150</v>
      </c>
    </row>
    <row r="90" spans="1:14" x14ac:dyDescent="0.2">
      <c r="A90" s="235">
        <f>'[1]TMA map 2016'!C128</f>
        <v>147</v>
      </c>
      <c r="B90" s="235" t="str">
        <f>'[1]TMA map 2016'!D128</f>
        <v>147-1</v>
      </c>
      <c r="C90" s="235" t="str">
        <f>'[1]TMA map 2016'!E128</f>
        <v>Q9,R8,R9</v>
      </c>
      <c r="K90" s="251">
        <v>87</v>
      </c>
      <c r="L90" s="245" t="s">
        <v>479</v>
      </c>
      <c r="M90" s="192" t="s">
        <v>787</v>
      </c>
      <c r="N90" s="256">
        <v>3</v>
      </c>
    </row>
    <row r="91" spans="1:14" x14ac:dyDescent="0.2">
      <c r="A91" s="235">
        <f>'[1]TMA map 2016'!C129</f>
        <v>147</v>
      </c>
      <c r="B91" s="235" t="str">
        <f>'[1]TMA map 2016'!D129</f>
        <v>147-2</v>
      </c>
      <c r="C91" s="235" t="str">
        <f>'[1]TMA map 2016'!E129</f>
        <v>S2,S3,T3</v>
      </c>
      <c r="K91" s="251">
        <v>88</v>
      </c>
      <c r="L91" s="245" t="s">
        <v>478</v>
      </c>
      <c r="M91" s="192" t="s">
        <v>787</v>
      </c>
      <c r="N91" s="256">
        <v>3</v>
      </c>
    </row>
    <row r="92" spans="1:14" x14ac:dyDescent="0.2">
      <c r="A92" s="235" t="str">
        <f>'[1]TMA map 2016'!C130</f>
        <v>148D</v>
      </c>
      <c r="B92" s="235" t="str">
        <f>'[1]TMA map 2016'!D130</f>
        <v>148-1</v>
      </c>
      <c r="C92" s="235" t="str">
        <f>'[1]TMA map 2016'!E130</f>
        <v>Q10,R10,R11</v>
      </c>
      <c r="K92" s="251">
        <v>89</v>
      </c>
      <c r="L92" s="245" t="s">
        <v>477</v>
      </c>
      <c r="M92" s="192" t="s">
        <v>786</v>
      </c>
      <c r="N92" s="256">
        <v>0</v>
      </c>
    </row>
    <row r="93" spans="1:14" x14ac:dyDescent="0.2">
      <c r="A93" s="235" t="str">
        <f>'[1]TMA map 2016'!C131</f>
        <v>148D</v>
      </c>
      <c r="B93" s="235" t="str">
        <f>'[1]TMA map 2016'!D131</f>
        <v>148-2</v>
      </c>
      <c r="C93" s="235" t="str">
        <f>'[1]TMA map 2016'!E131</f>
        <v>S4,T4,T5</v>
      </c>
      <c r="K93" s="251">
        <v>90</v>
      </c>
      <c r="L93" s="245" t="s">
        <v>476</v>
      </c>
      <c r="M93" s="192" t="s">
        <v>786</v>
      </c>
      <c r="N93" s="256">
        <v>0</v>
      </c>
    </row>
    <row r="94" spans="1:14" x14ac:dyDescent="0.2">
      <c r="A94" s="235">
        <f>'[1]TMA map 2016'!C132</f>
        <v>150</v>
      </c>
      <c r="B94" s="235" t="str">
        <f>'[1]TMA map 2016'!D132</f>
        <v>150-1</v>
      </c>
      <c r="C94" s="235" t="str">
        <f>'[1]TMA map 2016'!E132</f>
        <v>Q11,Q12,R12</v>
      </c>
      <c r="K94" s="251">
        <v>91</v>
      </c>
      <c r="L94" s="245" t="s">
        <v>475</v>
      </c>
      <c r="M94" s="192" t="s">
        <v>785</v>
      </c>
      <c r="N94" s="256">
        <v>0</v>
      </c>
    </row>
    <row r="95" spans="1:14" x14ac:dyDescent="0.2">
      <c r="A95" s="235">
        <f>'[1]TMA map 2016'!C133</f>
        <v>150</v>
      </c>
      <c r="B95" s="235" t="str">
        <f>'[1]TMA map 2016'!D133</f>
        <v>150-2</v>
      </c>
      <c r="C95" s="235" t="str">
        <f>'[1]TMA map 2016'!E133</f>
        <v>S5,S6,T6</v>
      </c>
      <c r="K95" s="251">
        <v>92</v>
      </c>
      <c r="L95" s="245" t="s">
        <v>474</v>
      </c>
      <c r="M95" s="192" t="s">
        <v>785</v>
      </c>
      <c r="N95" s="256" t="s">
        <v>1152</v>
      </c>
    </row>
    <row r="96" spans="1:14" x14ac:dyDescent="0.2">
      <c r="A96" s="235" t="str">
        <f>'[1]TMA map 2016'!C134</f>
        <v>154H</v>
      </c>
      <c r="B96" s="235" t="str">
        <f>'[1]TMA map 2016'!D134</f>
        <v>154-1</v>
      </c>
      <c r="C96" s="235" t="str">
        <f>'[1]TMA map 2016'!E134</f>
        <v>Q13,R13,R14</v>
      </c>
      <c r="K96" s="251">
        <v>93</v>
      </c>
      <c r="L96" s="245" t="s">
        <v>473</v>
      </c>
      <c r="M96" s="192" t="s">
        <v>784</v>
      </c>
      <c r="N96" s="256">
        <v>3</v>
      </c>
    </row>
    <row r="97" spans="1:14" x14ac:dyDescent="0.2">
      <c r="A97" s="235" t="str">
        <f>'[1]TMA map 2016'!C135</f>
        <v>154H</v>
      </c>
      <c r="B97" s="235" t="str">
        <f>'[1]TMA map 2016'!D135</f>
        <v>154-2</v>
      </c>
      <c r="C97" s="235" t="str">
        <f>'[1]TMA map 2016'!E135</f>
        <v>S7,T7,T8</v>
      </c>
      <c r="K97" s="251">
        <v>94</v>
      </c>
      <c r="L97" s="245" t="s">
        <v>472</v>
      </c>
      <c r="M97" s="192" t="s">
        <v>784</v>
      </c>
      <c r="N97" s="256">
        <v>3</v>
      </c>
    </row>
    <row r="98" spans="1:14" x14ac:dyDescent="0.2">
      <c r="A98" s="235">
        <f>'[1]TMA map 2016'!C136</f>
        <v>159</v>
      </c>
      <c r="B98" s="235" t="str">
        <f>'[1]TMA map 2016'!D136</f>
        <v>159-1</v>
      </c>
      <c r="C98" s="235" t="str">
        <f>'[1]TMA map 2016'!E136</f>
        <v>Q14,Q15,R15</v>
      </c>
      <c r="K98" s="251">
        <v>95</v>
      </c>
      <c r="L98" s="245" t="s">
        <v>471</v>
      </c>
      <c r="M98" s="192" t="s">
        <v>783</v>
      </c>
      <c r="N98" s="256">
        <v>2</v>
      </c>
    </row>
    <row r="99" spans="1:14" x14ac:dyDescent="0.2">
      <c r="A99" s="235" t="str">
        <f>'[1]TMA map 2016'!C137</f>
        <v>161B</v>
      </c>
      <c r="B99" s="235" t="str">
        <f>'[1]TMA map 2016'!D137</f>
        <v>161-1</v>
      </c>
      <c r="C99" s="235" t="str">
        <f>'[1]TMA map 2016'!E137</f>
        <v>S14,S15,T15</v>
      </c>
      <c r="K99" s="251">
        <v>96</v>
      </c>
      <c r="L99" s="245" t="s">
        <v>470</v>
      </c>
      <c r="M99" s="192" t="s">
        <v>783</v>
      </c>
      <c r="N99" s="256">
        <v>2</v>
      </c>
    </row>
    <row r="100" spans="1:14" x14ac:dyDescent="0.2">
      <c r="A100" s="235" t="str">
        <f>'[1]TMA map 2016'!C138</f>
        <v>161B</v>
      </c>
      <c r="B100" s="235" t="str">
        <f>'[1]TMA map 2016'!D138</f>
        <v xml:space="preserve">161-2 </v>
      </c>
      <c r="C100" s="235" t="str">
        <f>'[1]TMA map 2016'!E138</f>
        <v>W13,W14,X13</v>
      </c>
      <c r="K100" s="251">
        <v>97</v>
      </c>
      <c r="L100" s="245" t="s">
        <v>494</v>
      </c>
      <c r="M100" s="192" t="s">
        <v>795</v>
      </c>
      <c r="N100" s="256">
        <v>1</v>
      </c>
    </row>
    <row r="101" spans="1:14" x14ac:dyDescent="0.2">
      <c r="A101" s="235">
        <f>'[1]TMA map 2016'!C139</f>
        <v>174</v>
      </c>
      <c r="B101" s="235" t="str">
        <f>'[1]TMA map 2016'!D139</f>
        <v>174-1</v>
      </c>
      <c r="C101" s="235" t="str">
        <f>'[1]TMA map 2016'!E139</f>
        <v>U1,V1,V2</v>
      </c>
      <c r="K101" s="251">
        <v>98</v>
      </c>
      <c r="L101" s="245" t="s">
        <v>495</v>
      </c>
      <c r="M101" s="192" t="s">
        <v>783</v>
      </c>
      <c r="N101" s="256">
        <v>2</v>
      </c>
    </row>
    <row r="102" spans="1:14" x14ac:dyDescent="0.2">
      <c r="A102" s="235">
        <f>'[1]TMA map 2016'!C140</f>
        <v>174</v>
      </c>
      <c r="B102" s="235" t="str">
        <f>'[1]TMA map 2016'!D140</f>
        <v>174-2</v>
      </c>
      <c r="C102" s="235" t="str">
        <f>'[1]TMA map 2016'!E140</f>
        <v>W10,W11,X10</v>
      </c>
      <c r="K102" s="251">
        <v>99</v>
      </c>
      <c r="L102" s="245" t="s">
        <v>496</v>
      </c>
      <c r="M102" s="192" t="s">
        <v>796</v>
      </c>
      <c r="N102" s="256">
        <v>3</v>
      </c>
    </row>
    <row r="103" spans="1:14" x14ac:dyDescent="0.2">
      <c r="A103" s="235">
        <f>'[1]TMA map 2016'!C141</f>
        <v>177</v>
      </c>
      <c r="B103" s="235" t="str">
        <f>'[1]TMA map 2016'!D141</f>
        <v>177-1</v>
      </c>
      <c r="C103" s="235" t="str">
        <f>'[1]TMA map 2016'!E141</f>
        <v>U2,U3,V3</v>
      </c>
      <c r="K103" s="251">
        <v>100</v>
      </c>
      <c r="L103" s="245" t="s">
        <v>497</v>
      </c>
      <c r="M103" s="192" t="s">
        <v>784</v>
      </c>
      <c r="N103" s="256">
        <v>3</v>
      </c>
    </row>
    <row r="104" spans="1:14" x14ac:dyDescent="0.2">
      <c r="A104" s="235">
        <f>'[1]TMA map 2016'!C142</f>
        <v>177</v>
      </c>
      <c r="B104" s="235" t="str">
        <f>'[1]TMA map 2016'!D142</f>
        <v>177-2</v>
      </c>
      <c r="C104" s="235" t="str">
        <f>'[1]TMA map 2016'!E142</f>
        <v>X8,W9,X9</v>
      </c>
      <c r="K104" s="251">
        <v>101</v>
      </c>
      <c r="L104" s="245" t="s">
        <v>498</v>
      </c>
      <c r="M104" s="192" t="s">
        <v>797</v>
      </c>
      <c r="N104" s="256">
        <v>3</v>
      </c>
    </row>
    <row r="105" spans="1:14" x14ac:dyDescent="0.2">
      <c r="A105" s="235">
        <f>'[1]TMA map 2016'!C143</f>
        <v>181</v>
      </c>
      <c r="B105" s="235" t="str">
        <f>'[1]TMA map 2016'!D143</f>
        <v>181-1</v>
      </c>
      <c r="C105" s="235" t="str">
        <f>'[1]TMA map 2016'!E143</f>
        <v>W7,W8,X7</v>
      </c>
      <c r="K105" s="251">
        <v>102</v>
      </c>
      <c r="L105" s="245" t="s">
        <v>499</v>
      </c>
      <c r="M105" s="192" t="s">
        <v>785</v>
      </c>
      <c r="N105" s="256">
        <v>2</v>
      </c>
    </row>
    <row r="106" spans="1:14" x14ac:dyDescent="0.2">
      <c r="A106" s="235">
        <f>'[1]TMA map 2016'!C144</f>
        <v>181</v>
      </c>
      <c r="B106" s="235" t="str">
        <f>'[1]TMA map 2016'!D144</f>
        <v>181-2</v>
      </c>
      <c r="C106" s="235" t="str">
        <f>'[1]TMA map 2016'!E144</f>
        <v>W6,W7,X7</v>
      </c>
      <c r="K106" s="251">
        <v>103</v>
      </c>
      <c r="L106" s="245" t="s">
        <v>500</v>
      </c>
      <c r="M106" s="192" t="s">
        <v>798</v>
      </c>
      <c r="N106" s="256">
        <v>0</v>
      </c>
    </row>
    <row r="107" spans="1:14" x14ac:dyDescent="0.2">
      <c r="A107" s="235">
        <f>'[1]TMA map 2016'!C145</f>
        <v>182</v>
      </c>
      <c r="B107" s="235" t="str">
        <f>'[1]TMA map 2016'!D145</f>
        <v>182-1</v>
      </c>
      <c r="C107" s="235" t="str">
        <f>'[1]TMA map 2016'!E145</f>
        <v>U5,U6,V6</v>
      </c>
      <c r="K107" s="251">
        <v>104</v>
      </c>
      <c r="L107" s="245" t="s">
        <v>501</v>
      </c>
      <c r="M107" s="192" t="s">
        <v>786</v>
      </c>
      <c r="N107" s="256">
        <v>0</v>
      </c>
    </row>
    <row r="108" spans="1:14" x14ac:dyDescent="0.2">
      <c r="A108" s="235">
        <f>'[1]TMA map 2016'!C146</f>
        <v>182</v>
      </c>
      <c r="B108" s="235" t="str">
        <f>'[1]TMA map 2016'!D146</f>
        <v>182-2</v>
      </c>
      <c r="C108" s="235" t="str">
        <f>'[1]TMA map 2016'!E146</f>
        <v>W1,X1,X2</v>
      </c>
      <c r="K108" s="251">
        <v>105</v>
      </c>
      <c r="L108" s="245" t="s">
        <v>502</v>
      </c>
      <c r="M108" s="193" t="s">
        <v>799</v>
      </c>
      <c r="N108" s="256">
        <v>0</v>
      </c>
    </row>
    <row r="109" spans="1:14" x14ac:dyDescent="0.2">
      <c r="A109" s="235" t="str">
        <f>'[1]TMA map 2016'!C147</f>
        <v>184A</v>
      </c>
      <c r="B109" s="235" t="str">
        <f>'[1]TMA map 2016'!D147</f>
        <v xml:space="preserve">184-1 </v>
      </c>
      <c r="C109" s="235" t="str">
        <f>'[1]TMA map 2016'!E147</f>
        <v>U10,V10,V11</v>
      </c>
      <c r="K109" s="251">
        <v>106</v>
      </c>
      <c r="L109" s="245" t="s">
        <v>503</v>
      </c>
      <c r="M109" s="192" t="s">
        <v>787</v>
      </c>
      <c r="N109" s="256">
        <v>3</v>
      </c>
    </row>
    <row r="110" spans="1:14" x14ac:dyDescent="0.2">
      <c r="A110" s="235">
        <f>'[1]TMA map 2016'!C148</f>
        <v>184</v>
      </c>
      <c r="B110" s="235" t="str">
        <f>'[1]TMA map 2016'!D148</f>
        <v>184-2</v>
      </c>
      <c r="C110" s="235" t="str">
        <f>'[1]TMA map 2016'!E148</f>
        <v>W2,W3,X3</v>
      </c>
      <c r="K110" s="251">
        <v>107</v>
      </c>
      <c r="L110" s="245" t="s">
        <v>504</v>
      </c>
      <c r="M110" s="192" t="s">
        <v>800</v>
      </c>
      <c r="N110" s="256">
        <v>2</v>
      </c>
    </row>
    <row r="111" spans="1:14" x14ac:dyDescent="0.2">
      <c r="A111" s="235">
        <f>'[1]TMA map 2016'!C149</f>
        <v>187</v>
      </c>
      <c r="B111" s="235" t="str">
        <f>'[1]TMA map 2016'!D149</f>
        <v>187-1</v>
      </c>
      <c r="C111" s="235" t="str">
        <f>'[1]TMA map 2016'!E149</f>
        <v>U11,U12,V12</v>
      </c>
      <c r="K111" s="251">
        <v>108</v>
      </c>
      <c r="L111" s="245" t="s">
        <v>505</v>
      </c>
      <c r="M111" s="192" t="s">
        <v>788</v>
      </c>
      <c r="N111" s="256" t="s">
        <v>1160</v>
      </c>
    </row>
    <row r="112" spans="1:14" x14ac:dyDescent="0.2">
      <c r="A112" s="235">
        <f>'[1]TMA map 2016'!C150</f>
        <v>187</v>
      </c>
      <c r="B112" s="235" t="str">
        <f>'[1]TMA map 2016'!D150</f>
        <v>187-2</v>
      </c>
      <c r="C112" s="235" t="str">
        <f>'[1]TMA map 2016'!E150</f>
        <v>W4,X4,X5</v>
      </c>
      <c r="K112" s="251">
        <v>109</v>
      </c>
      <c r="L112" s="245" t="s">
        <v>506</v>
      </c>
      <c r="M112" s="193" t="s">
        <v>789</v>
      </c>
      <c r="N112" s="256">
        <v>1</v>
      </c>
    </row>
    <row r="113" spans="1:14" x14ac:dyDescent="0.2">
      <c r="A113" s="235">
        <f>'[1]TMA map 2016'!C151</f>
        <v>192</v>
      </c>
      <c r="B113" s="235" t="str">
        <f>'[1]TMA map 2016'!D151</f>
        <v>192-1</v>
      </c>
      <c r="C113" s="235" t="str">
        <f>'[1]TMA map 2016'!E151</f>
        <v>U13,V13,V14</v>
      </c>
      <c r="K113" s="251">
        <v>110</v>
      </c>
      <c r="L113" s="245" t="s">
        <v>507</v>
      </c>
      <c r="M113" s="192" t="s">
        <v>801</v>
      </c>
      <c r="N113" s="256">
        <v>0</v>
      </c>
    </row>
    <row r="114" spans="1:14" x14ac:dyDescent="0.2">
      <c r="A114" s="235">
        <f>'[1]TMA map 2016'!C152</f>
        <v>195</v>
      </c>
      <c r="B114" s="235" t="str">
        <f>'[1]TMA map 2016'!D152</f>
        <v>195-1</v>
      </c>
      <c r="C114" s="235" t="str">
        <f>'[1]TMA map 2016'!E152</f>
        <v>U14,U15,V15</v>
      </c>
      <c r="K114" s="251">
        <v>111</v>
      </c>
      <c r="L114" s="245" t="s">
        <v>508</v>
      </c>
      <c r="M114" s="194" t="s">
        <v>790</v>
      </c>
      <c r="N114" s="256" t="s">
        <v>1161</v>
      </c>
    </row>
    <row r="115" spans="1:14" x14ac:dyDescent="0.2">
      <c r="A115" s="235">
        <f>'[1]TMA map 2016'!C153</f>
        <v>195</v>
      </c>
      <c r="B115" s="235" t="str">
        <f>'[1]TMA map 2016'!D153</f>
        <v>195-2</v>
      </c>
      <c r="C115" s="235" t="str">
        <f>'[1]TMA map 2016'!E153</f>
        <v>W5,W6,X6</v>
      </c>
      <c r="K115" s="251">
        <v>112</v>
      </c>
      <c r="L115" s="245" t="s">
        <v>509</v>
      </c>
      <c r="M115" s="194" t="s">
        <v>790</v>
      </c>
      <c r="N115" s="256" t="s">
        <v>1161</v>
      </c>
    </row>
    <row r="116" spans="1:14" x14ac:dyDescent="0.2">
      <c r="A116" s="235"/>
      <c r="B116" s="235" t="str">
        <f>'[1]TMA map 2016'!D154</f>
        <v>norm hum1</v>
      </c>
      <c r="C116" s="235" t="str">
        <f>'[1]TMA map 2016'!E154</f>
        <v>O7,O8,P8</v>
      </c>
      <c r="K116" s="251">
        <v>113</v>
      </c>
      <c r="L116" s="245" t="s">
        <v>510</v>
      </c>
      <c r="M116" s="192" t="s">
        <v>791</v>
      </c>
      <c r="N116" s="256">
        <v>0</v>
      </c>
    </row>
    <row r="117" spans="1:14" x14ac:dyDescent="0.2">
      <c r="A117" s="235"/>
      <c r="B117" s="235" t="str">
        <f>'[1]TMA map 2016'!D155</f>
        <v>norm hum2</v>
      </c>
      <c r="C117" s="235" t="str">
        <f>'[1]TMA map 2016'!E155</f>
        <v>C10,D10,D11</v>
      </c>
      <c r="K117" s="251">
        <v>114</v>
      </c>
      <c r="L117" s="245" t="s">
        <v>511</v>
      </c>
      <c r="M117" s="192" t="s">
        <v>802</v>
      </c>
      <c r="N117" s="256">
        <v>1</v>
      </c>
    </row>
    <row r="118" spans="1:14" ht="25.5" x14ac:dyDescent="0.2">
      <c r="A118" s="235" t="str">
        <f>'[1]TMA map 2016'!C156</f>
        <v>normal mouse</v>
      </c>
      <c r="B118" s="235" t="str">
        <f>'[1]TMA map 2016'!D156</f>
        <v>normal mouse</v>
      </c>
      <c r="C118" s="235" t="str">
        <f>'[1]TMA map 2016'!E156</f>
        <v>G2,G3,H3</v>
      </c>
      <c r="K118" s="251">
        <v>115</v>
      </c>
      <c r="L118" s="245" t="s">
        <v>512</v>
      </c>
      <c r="M118" s="192" t="s">
        <v>803</v>
      </c>
      <c r="N118" s="256">
        <v>0</v>
      </c>
    </row>
    <row r="119" spans="1:14" x14ac:dyDescent="0.2">
      <c r="A119" s="235" t="str">
        <f>'[1]TMA map 2016'!C157</f>
        <v>tonsil</v>
      </c>
      <c r="B119" s="235" t="str">
        <f>'[1]TMA map 2016'!D157</f>
        <v>tonsil</v>
      </c>
      <c r="C119" s="235" t="str">
        <f>'[1]TMA map 2016'!E157</f>
        <v>O6,P6,P7</v>
      </c>
      <c r="K119" s="251">
        <v>116</v>
      </c>
      <c r="L119" s="245" t="s">
        <v>513</v>
      </c>
      <c r="M119" s="192" t="s">
        <v>792</v>
      </c>
      <c r="N119" s="256" t="s">
        <v>1150</v>
      </c>
    </row>
    <row r="120" spans="1:14" x14ac:dyDescent="0.2">
      <c r="A120" s="235" t="str">
        <f>'[1]TMA map 2016'!C158</f>
        <v>IDH-1</v>
      </c>
      <c r="B120" s="235" t="str">
        <f>'[1]TMA map 2016'!D158</f>
        <v>IDH-1</v>
      </c>
      <c r="C120" s="235" t="str">
        <f>'[1]TMA map 2016'!E158</f>
        <v>U8,U9,V9</v>
      </c>
      <c r="K120" s="251">
        <v>117</v>
      </c>
      <c r="L120" s="245" t="s">
        <v>514</v>
      </c>
      <c r="M120" s="194" t="s">
        <v>804</v>
      </c>
      <c r="N120" s="256">
        <v>1</v>
      </c>
    </row>
    <row r="121" spans="1:14" ht="25.5" x14ac:dyDescent="0.2">
      <c r="A121" s="235" t="str">
        <f>'[1]TMA map 2016'!C159</f>
        <v>ATRX-/IDH-</v>
      </c>
      <c r="B121" s="235" t="str">
        <f>'[1]TMA map 2016'!D159</f>
        <v>ATRX-/IDH-</v>
      </c>
      <c r="C121" s="235" t="str">
        <f>'[1]TMA map 2016'!E159</f>
        <v>K13,L13,L14</v>
      </c>
      <c r="K121" s="251">
        <v>118</v>
      </c>
      <c r="L121" s="245" t="s">
        <v>515</v>
      </c>
      <c r="M121" s="194" t="s">
        <v>793</v>
      </c>
      <c r="N121" s="256">
        <v>2</v>
      </c>
    </row>
    <row r="122" spans="1:14" x14ac:dyDescent="0.2">
      <c r="A122" s="235" t="str">
        <f>'[1]TMA map 2016'!C160</f>
        <v>liver</v>
      </c>
      <c r="B122" s="235" t="str">
        <f>'[1]TMA map 2016'!D160</f>
        <v>liver</v>
      </c>
      <c r="C122" s="235" t="str">
        <f>'[1]TMA map 2016'!E160</f>
        <v>X14,X15</v>
      </c>
      <c r="K122" s="251">
        <v>119</v>
      </c>
      <c r="L122" s="245" t="s">
        <v>516</v>
      </c>
      <c r="M122" s="194" t="s">
        <v>805</v>
      </c>
      <c r="N122" s="256">
        <v>3</v>
      </c>
    </row>
    <row r="123" spans="1:14" x14ac:dyDescent="0.2">
      <c r="A123" s="235"/>
      <c r="B123" s="235"/>
      <c r="C123" s="235"/>
      <c r="K123" s="251">
        <v>120</v>
      </c>
      <c r="L123" s="245" t="s">
        <v>517</v>
      </c>
      <c r="M123" s="194" t="s">
        <v>794</v>
      </c>
      <c r="N123" s="256">
        <v>2</v>
      </c>
    </row>
    <row r="124" spans="1:14" x14ac:dyDescent="0.2">
      <c r="A124" t="s">
        <v>1127</v>
      </c>
      <c r="K124" s="251">
        <v>121</v>
      </c>
      <c r="L124" s="245" t="s">
        <v>541</v>
      </c>
      <c r="M124" s="194" t="s">
        <v>805</v>
      </c>
      <c r="N124" s="256">
        <v>3</v>
      </c>
    </row>
    <row r="125" spans="1:14" x14ac:dyDescent="0.2">
      <c r="K125" s="251">
        <v>122</v>
      </c>
      <c r="L125" s="245" t="s">
        <v>540</v>
      </c>
      <c r="M125" s="194" t="s">
        <v>805</v>
      </c>
      <c r="N125" s="256">
        <v>3</v>
      </c>
    </row>
    <row r="126" spans="1:14" x14ac:dyDescent="0.2">
      <c r="K126" s="251">
        <v>123</v>
      </c>
      <c r="L126" s="245" t="s">
        <v>539</v>
      </c>
      <c r="M126" s="194" t="s">
        <v>804</v>
      </c>
      <c r="N126" s="256">
        <v>2</v>
      </c>
    </row>
    <row r="127" spans="1:14" x14ac:dyDescent="0.2">
      <c r="K127" s="251">
        <v>124</v>
      </c>
      <c r="L127" s="245" t="s">
        <v>538</v>
      </c>
      <c r="M127" s="194" t="s">
        <v>804</v>
      </c>
      <c r="N127" s="256">
        <v>2</v>
      </c>
    </row>
    <row r="128" spans="1:14" x14ac:dyDescent="0.2">
      <c r="K128" s="251">
        <v>125</v>
      </c>
      <c r="L128" s="245" t="s">
        <v>537</v>
      </c>
      <c r="M128" s="192" t="s">
        <v>803</v>
      </c>
      <c r="N128" s="256">
        <v>0</v>
      </c>
    </row>
    <row r="129" spans="11:15" customFormat="1" x14ac:dyDescent="0.2">
      <c r="K129" s="251">
        <v>126</v>
      </c>
      <c r="L129" s="245" t="s">
        <v>536</v>
      </c>
      <c r="M129" s="192" t="s">
        <v>803</v>
      </c>
      <c r="N129" s="256">
        <v>0</v>
      </c>
    </row>
    <row r="130" spans="11:15" customFormat="1" x14ac:dyDescent="0.2">
      <c r="K130" s="251">
        <v>127</v>
      </c>
      <c r="L130" s="245" t="s">
        <v>535</v>
      </c>
      <c r="M130" s="192" t="s">
        <v>802</v>
      </c>
      <c r="N130" s="256">
        <v>1</v>
      </c>
    </row>
    <row r="131" spans="11:15" customFormat="1" x14ac:dyDescent="0.2">
      <c r="K131" s="251">
        <v>128</v>
      </c>
      <c r="L131" s="245" t="s">
        <v>534</v>
      </c>
      <c r="M131" s="192" t="s">
        <v>802</v>
      </c>
      <c r="N131" s="256">
        <v>1</v>
      </c>
      <c r="O131" t="s">
        <v>80</v>
      </c>
    </row>
    <row r="132" spans="11:15" customFormat="1" ht="15.75" x14ac:dyDescent="0.25">
      <c r="K132" s="251">
        <v>129</v>
      </c>
      <c r="L132" s="245" t="s">
        <v>533</v>
      </c>
      <c r="M132" s="197" t="s">
        <v>806</v>
      </c>
      <c r="N132" s="256">
        <v>0</v>
      </c>
    </row>
    <row r="133" spans="11:15" customFormat="1" ht="15.75" x14ac:dyDescent="0.25">
      <c r="K133" s="251">
        <v>130</v>
      </c>
      <c r="L133" s="245" t="s">
        <v>532</v>
      </c>
      <c r="M133" s="197" t="s">
        <v>806</v>
      </c>
      <c r="N133" s="256" t="s">
        <v>1153</v>
      </c>
    </row>
    <row r="134" spans="11:15" customFormat="1" x14ac:dyDescent="0.2">
      <c r="K134" s="251">
        <v>131</v>
      </c>
      <c r="L134" s="245" t="s">
        <v>531</v>
      </c>
      <c r="M134" s="192" t="s">
        <v>801</v>
      </c>
      <c r="N134" s="256">
        <v>0</v>
      </c>
    </row>
    <row r="135" spans="11:15" customFormat="1" x14ac:dyDescent="0.2">
      <c r="K135" s="251">
        <v>132</v>
      </c>
      <c r="L135" s="245" t="s">
        <v>530</v>
      </c>
      <c r="M135" s="192" t="s">
        <v>801</v>
      </c>
      <c r="N135" s="256">
        <v>1</v>
      </c>
    </row>
    <row r="136" spans="11:15" customFormat="1" x14ac:dyDescent="0.2">
      <c r="K136" s="251">
        <v>133</v>
      </c>
      <c r="L136" s="245" t="s">
        <v>529</v>
      </c>
      <c r="M136" s="192" t="s">
        <v>800</v>
      </c>
      <c r="N136" s="256">
        <v>2</v>
      </c>
    </row>
    <row r="137" spans="11:15" customFormat="1" x14ac:dyDescent="0.2">
      <c r="K137" s="251">
        <v>134</v>
      </c>
      <c r="L137" s="245" t="s">
        <v>528</v>
      </c>
      <c r="M137" s="192" t="s">
        <v>800</v>
      </c>
      <c r="N137" s="256">
        <v>2</v>
      </c>
      <c r="O137" t="s">
        <v>80</v>
      </c>
    </row>
    <row r="138" spans="11:15" customFormat="1" x14ac:dyDescent="0.2">
      <c r="K138" s="251">
        <v>135</v>
      </c>
      <c r="L138" s="245" t="s">
        <v>527</v>
      </c>
      <c r="M138" s="193" t="s">
        <v>799</v>
      </c>
      <c r="N138" s="256" t="s">
        <v>1162</v>
      </c>
    </row>
    <row r="139" spans="11:15" customFormat="1" x14ac:dyDescent="0.2">
      <c r="K139" s="251">
        <v>136</v>
      </c>
      <c r="L139" s="245" t="s">
        <v>526</v>
      </c>
      <c r="M139" s="193" t="s">
        <v>799</v>
      </c>
      <c r="N139" s="256">
        <v>0</v>
      </c>
    </row>
    <row r="140" spans="11:15" customFormat="1" x14ac:dyDescent="0.2">
      <c r="K140" s="251">
        <v>137</v>
      </c>
      <c r="L140" s="245" t="s">
        <v>525</v>
      </c>
      <c r="M140" s="192" t="s">
        <v>798</v>
      </c>
      <c r="N140" s="256">
        <v>1</v>
      </c>
    </row>
    <row r="141" spans="11:15" customFormat="1" x14ac:dyDescent="0.2">
      <c r="K141" s="251">
        <v>138</v>
      </c>
      <c r="L141" s="245" t="s">
        <v>524</v>
      </c>
      <c r="M141" s="192" t="s">
        <v>798</v>
      </c>
      <c r="N141" s="256">
        <v>0</v>
      </c>
    </row>
    <row r="142" spans="11:15" customFormat="1" x14ac:dyDescent="0.2">
      <c r="K142" s="251">
        <v>139</v>
      </c>
      <c r="L142" s="245" t="s">
        <v>523</v>
      </c>
      <c r="M142" s="192" t="s">
        <v>797</v>
      </c>
      <c r="N142" s="256">
        <v>3</v>
      </c>
    </row>
    <row r="143" spans="11:15" customFormat="1" x14ac:dyDescent="0.2">
      <c r="K143" s="251">
        <v>140</v>
      </c>
      <c r="L143" s="245" t="s">
        <v>522</v>
      </c>
      <c r="M143" s="192" t="s">
        <v>797</v>
      </c>
      <c r="N143" s="256">
        <v>3</v>
      </c>
    </row>
    <row r="144" spans="11:15" customFormat="1" x14ac:dyDescent="0.2">
      <c r="K144" s="251">
        <v>141</v>
      </c>
      <c r="L144" s="245" t="s">
        <v>521</v>
      </c>
      <c r="M144" s="192" t="s">
        <v>796</v>
      </c>
      <c r="N144" s="256">
        <v>3</v>
      </c>
    </row>
    <row r="145" spans="11:15" customFormat="1" x14ac:dyDescent="0.2">
      <c r="K145" s="251">
        <v>142</v>
      </c>
      <c r="L145" s="245" t="s">
        <v>520</v>
      </c>
      <c r="M145" s="192" t="s">
        <v>796</v>
      </c>
      <c r="N145" s="256">
        <v>3</v>
      </c>
    </row>
    <row r="146" spans="11:15" customFormat="1" x14ac:dyDescent="0.2">
      <c r="K146" s="251">
        <v>143</v>
      </c>
      <c r="L146" s="245" t="s">
        <v>519</v>
      </c>
      <c r="M146" s="192" t="s">
        <v>795</v>
      </c>
      <c r="N146" s="256">
        <v>1</v>
      </c>
    </row>
    <row r="147" spans="11:15" customFormat="1" x14ac:dyDescent="0.2">
      <c r="K147" s="251">
        <v>144</v>
      </c>
      <c r="L147" s="245" t="s">
        <v>518</v>
      </c>
      <c r="M147" s="192" t="s">
        <v>795</v>
      </c>
      <c r="N147" s="256">
        <v>1</v>
      </c>
    </row>
    <row r="148" spans="11:15" customFormat="1" x14ac:dyDescent="0.2">
      <c r="K148" s="251">
        <v>145</v>
      </c>
      <c r="L148" s="245" t="s">
        <v>542</v>
      </c>
      <c r="M148" s="192" t="s">
        <v>807</v>
      </c>
      <c r="N148" s="256">
        <v>1</v>
      </c>
    </row>
    <row r="149" spans="11:15" customFormat="1" x14ac:dyDescent="0.2">
      <c r="K149" s="251">
        <v>146</v>
      </c>
      <c r="L149" s="245" t="s">
        <v>543</v>
      </c>
      <c r="M149" s="192" t="s">
        <v>807</v>
      </c>
      <c r="N149" s="256">
        <v>1</v>
      </c>
    </row>
    <row r="150" spans="11:15" customFormat="1" x14ac:dyDescent="0.2">
      <c r="K150" s="251">
        <v>147</v>
      </c>
      <c r="L150" s="245" t="s">
        <v>544</v>
      </c>
      <c r="M150" s="192" t="s">
        <v>808</v>
      </c>
      <c r="N150" s="256">
        <v>0</v>
      </c>
    </row>
    <row r="151" spans="11:15" customFormat="1" x14ac:dyDescent="0.2">
      <c r="K151" s="251">
        <v>148</v>
      </c>
      <c r="L151" s="245" t="s">
        <v>545</v>
      </c>
      <c r="M151" s="192" t="s">
        <v>808</v>
      </c>
      <c r="N151" s="256">
        <v>0</v>
      </c>
    </row>
    <row r="152" spans="11:15" customFormat="1" x14ac:dyDescent="0.2">
      <c r="K152" s="251">
        <v>149</v>
      </c>
      <c r="L152" s="245" t="s">
        <v>546</v>
      </c>
      <c r="M152" s="192" t="s">
        <v>809</v>
      </c>
      <c r="N152" s="256" t="s">
        <v>1153</v>
      </c>
    </row>
    <row r="153" spans="11:15" customFormat="1" x14ac:dyDescent="0.2">
      <c r="K153" s="251">
        <v>150</v>
      </c>
      <c r="L153" s="245" t="s">
        <v>547</v>
      </c>
      <c r="M153" s="192" t="s">
        <v>809</v>
      </c>
      <c r="N153" s="256" t="s">
        <v>1153</v>
      </c>
    </row>
    <row r="154" spans="11:15" customFormat="1" x14ac:dyDescent="0.2">
      <c r="K154" s="251">
        <v>151</v>
      </c>
      <c r="L154" s="245" t="s">
        <v>548</v>
      </c>
      <c r="M154" s="192" t="s">
        <v>810</v>
      </c>
      <c r="N154" s="256">
        <v>3</v>
      </c>
    </row>
    <row r="155" spans="11:15" customFormat="1" x14ac:dyDescent="0.2">
      <c r="K155" s="251">
        <v>152</v>
      </c>
      <c r="L155" s="245" t="s">
        <v>549</v>
      </c>
      <c r="M155" s="192" t="s">
        <v>810</v>
      </c>
      <c r="N155" s="256" t="s">
        <v>1163</v>
      </c>
    </row>
    <row r="156" spans="11:15" customFormat="1" x14ac:dyDescent="0.2">
      <c r="K156" s="251">
        <v>153</v>
      </c>
      <c r="L156" s="245" t="s">
        <v>550</v>
      </c>
      <c r="M156" s="192" t="s">
        <v>811</v>
      </c>
      <c r="N156" s="256">
        <v>2</v>
      </c>
    </row>
    <row r="157" spans="11:15" customFormat="1" x14ac:dyDescent="0.2">
      <c r="K157" s="251">
        <v>154</v>
      </c>
      <c r="L157" s="245" t="s">
        <v>551</v>
      </c>
      <c r="M157" s="192" t="s">
        <v>811</v>
      </c>
      <c r="N157" s="256">
        <v>1</v>
      </c>
    </row>
    <row r="158" spans="11:15" customFormat="1" x14ac:dyDescent="0.2">
      <c r="K158" s="251">
        <v>155</v>
      </c>
      <c r="L158" s="245" t="s">
        <v>552</v>
      </c>
      <c r="M158" s="192" t="s">
        <v>812</v>
      </c>
      <c r="N158" s="256">
        <v>0</v>
      </c>
    </row>
    <row r="159" spans="11:15" customFormat="1" x14ac:dyDescent="0.2">
      <c r="K159" s="251">
        <v>156</v>
      </c>
      <c r="L159" s="245" t="s">
        <v>553</v>
      </c>
      <c r="M159" s="192" t="s">
        <v>812</v>
      </c>
      <c r="N159" s="256">
        <v>0</v>
      </c>
    </row>
    <row r="160" spans="11:15" customFormat="1" x14ac:dyDescent="0.2">
      <c r="K160" s="251">
        <v>157</v>
      </c>
      <c r="L160" s="245" t="s">
        <v>554</v>
      </c>
      <c r="M160" s="192" t="s">
        <v>813</v>
      </c>
      <c r="N160" s="256" t="s">
        <v>1164</v>
      </c>
      <c r="O160" t="s">
        <v>1165</v>
      </c>
    </row>
    <row r="161" spans="11:15" customFormat="1" x14ac:dyDescent="0.2">
      <c r="K161" s="251">
        <v>158</v>
      </c>
      <c r="L161" s="245" t="s">
        <v>555</v>
      </c>
      <c r="M161" s="192" t="s">
        <v>813</v>
      </c>
      <c r="N161" s="256" t="s">
        <v>1164</v>
      </c>
      <c r="O161" t="s">
        <v>1165</v>
      </c>
    </row>
    <row r="162" spans="11:15" customFormat="1" x14ac:dyDescent="0.2">
      <c r="K162" s="251">
        <v>159</v>
      </c>
      <c r="L162" s="245" t="s">
        <v>556</v>
      </c>
      <c r="M162" s="198" t="s">
        <v>814</v>
      </c>
      <c r="N162" s="256" t="s">
        <v>1153</v>
      </c>
    </row>
    <row r="163" spans="11:15" customFormat="1" ht="15.75" x14ac:dyDescent="0.25">
      <c r="K163" s="251">
        <v>160</v>
      </c>
      <c r="L163" s="245" t="s">
        <v>557</v>
      </c>
      <c r="M163" s="197" t="s">
        <v>806</v>
      </c>
      <c r="N163" s="256" t="s">
        <v>1153</v>
      </c>
    </row>
    <row r="164" spans="11:15" customFormat="1" x14ac:dyDescent="0.2">
      <c r="K164" s="251">
        <v>161</v>
      </c>
      <c r="L164" s="245" t="s">
        <v>558</v>
      </c>
      <c r="M164" s="192" t="s">
        <v>815</v>
      </c>
      <c r="N164" s="256" t="s">
        <v>1150</v>
      </c>
    </row>
    <row r="165" spans="11:15" customFormat="1" x14ac:dyDescent="0.2">
      <c r="K165" s="251">
        <v>162</v>
      </c>
      <c r="L165" s="245" t="s">
        <v>559</v>
      </c>
      <c r="M165" s="192" t="s">
        <v>815</v>
      </c>
      <c r="N165" s="256" t="s">
        <v>1150</v>
      </c>
    </row>
    <row r="166" spans="11:15" customFormat="1" x14ac:dyDescent="0.2">
      <c r="K166" s="251">
        <v>163</v>
      </c>
      <c r="L166" s="245" t="s">
        <v>560</v>
      </c>
      <c r="M166" s="192" t="s">
        <v>816</v>
      </c>
      <c r="N166" s="256">
        <v>3</v>
      </c>
    </row>
    <row r="167" spans="11:15" customFormat="1" x14ac:dyDescent="0.2">
      <c r="K167" s="251">
        <v>164</v>
      </c>
      <c r="L167" s="245" t="s">
        <v>561</v>
      </c>
      <c r="M167" s="192" t="s">
        <v>816</v>
      </c>
      <c r="N167" s="256">
        <v>3</v>
      </c>
    </row>
    <row r="168" spans="11:15" customFormat="1" x14ac:dyDescent="0.2">
      <c r="K168" s="251">
        <v>165</v>
      </c>
      <c r="L168" s="245" t="s">
        <v>562</v>
      </c>
      <c r="M168" s="192" t="s">
        <v>817</v>
      </c>
      <c r="N168" s="256">
        <v>1</v>
      </c>
      <c r="O168" t="s">
        <v>80</v>
      </c>
    </row>
    <row r="169" spans="11:15" customFormat="1" x14ac:dyDescent="0.2">
      <c r="K169" s="251">
        <v>166</v>
      </c>
      <c r="L169" s="245" t="s">
        <v>563</v>
      </c>
      <c r="M169" s="192" t="s">
        <v>817</v>
      </c>
      <c r="N169" s="256">
        <v>1</v>
      </c>
    </row>
    <row r="170" spans="11:15" customFormat="1" x14ac:dyDescent="0.2">
      <c r="K170" s="251">
        <v>167</v>
      </c>
      <c r="L170" s="245" t="s">
        <v>564</v>
      </c>
      <c r="M170" s="194" t="s">
        <v>818</v>
      </c>
      <c r="N170" s="256">
        <v>2</v>
      </c>
    </row>
    <row r="171" spans="11:15" customFormat="1" x14ac:dyDescent="0.2">
      <c r="K171" s="251">
        <v>168</v>
      </c>
      <c r="L171" s="245" t="s">
        <v>565</v>
      </c>
      <c r="M171" s="194" t="s">
        <v>818</v>
      </c>
      <c r="N171" s="256">
        <v>3</v>
      </c>
    </row>
    <row r="172" spans="11:15" customFormat="1" x14ac:dyDescent="0.2">
      <c r="K172" s="251">
        <v>169</v>
      </c>
      <c r="L172" s="245" t="s">
        <v>589</v>
      </c>
      <c r="M172" s="194" t="s">
        <v>828</v>
      </c>
      <c r="N172" s="256" t="s">
        <v>1150</v>
      </c>
    </row>
    <row r="173" spans="11:15" customFormat="1" x14ac:dyDescent="0.2">
      <c r="K173" s="251">
        <v>170</v>
      </c>
      <c r="L173" s="245" t="s">
        <v>588</v>
      </c>
      <c r="M173" s="194" t="s">
        <v>818</v>
      </c>
      <c r="N173" s="256" t="s">
        <v>1151</v>
      </c>
    </row>
    <row r="174" spans="11:15" customFormat="1" x14ac:dyDescent="0.2">
      <c r="K174" s="251">
        <v>171</v>
      </c>
      <c r="L174" s="245" t="s">
        <v>587</v>
      </c>
      <c r="M174" s="192" t="s">
        <v>817</v>
      </c>
      <c r="N174" s="256">
        <v>1</v>
      </c>
    </row>
    <row r="175" spans="11:15" customFormat="1" x14ac:dyDescent="0.2">
      <c r="K175" s="251">
        <v>172</v>
      </c>
      <c r="L175" s="245" t="s">
        <v>586</v>
      </c>
      <c r="M175" s="199" t="s">
        <v>827</v>
      </c>
      <c r="N175" s="256">
        <v>1</v>
      </c>
    </row>
    <row r="176" spans="11:15" customFormat="1" x14ac:dyDescent="0.2">
      <c r="K176" s="251">
        <v>173</v>
      </c>
      <c r="L176" s="245" t="s">
        <v>585</v>
      </c>
      <c r="M176" s="192" t="s">
        <v>816</v>
      </c>
      <c r="N176" s="256" t="s">
        <v>1150</v>
      </c>
    </row>
    <row r="177" spans="11:14" customFormat="1" x14ac:dyDescent="0.2">
      <c r="K177" s="251">
        <v>174</v>
      </c>
      <c r="L177" s="245" t="s">
        <v>584</v>
      </c>
      <c r="M177" s="192" t="s">
        <v>826</v>
      </c>
      <c r="N177" s="256" t="s">
        <v>1151</v>
      </c>
    </row>
    <row r="178" spans="11:14" customFormat="1" x14ac:dyDescent="0.2">
      <c r="K178" s="251">
        <v>175</v>
      </c>
      <c r="L178" s="245" t="s">
        <v>583</v>
      </c>
      <c r="M178" s="192" t="s">
        <v>825</v>
      </c>
      <c r="N178" s="256">
        <v>3</v>
      </c>
    </row>
    <row r="179" spans="11:14" customFormat="1" x14ac:dyDescent="0.2">
      <c r="K179" s="251">
        <v>176</v>
      </c>
      <c r="L179" s="245" t="s">
        <v>582</v>
      </c>
      <c r="M179" s="192" t="s">
        <v>815</v>
      </c>
      <c r="N179" s="256">
        <v>3</v>
      </c>
    </row>
    <row r="180" spans="11:14" customFormat="1" x14ac:dyDescent="0.2">
      <c r="K180" s="251">
        <v>177</v>
      </c>
      <c r="L180" s="245" t="s">
        <v>581</v>
      </c>
      <c r="M180" s="198" t="s">
        <v>814</v>
      </c>
      <c r="N180" s="256" t="s">
        <v>1153</v>
      </c>
    </row>
    <row r="181" spans="11:14" customFormat="1" x14ac:dyDescent="0.2">
      <c r="K181" s="251">
        <v>178</v>
      </c>
      <c r="L181" s="245" t="s">
        <v>580</v>
      </c>
      <c r="M181" s="198" t="s">
        <v>814</v>
      </c>
      <c r="N181" s="256" t="s">
        <v>1153</v>
      </c>
    </row>
    <row r="182" spans="11:14" customFormat="1" x14ac:dyDescent="0.2">
      <c r="K182" s="251">
        <v>179</v>
      </c>
      <c r="L182" s="245" t="s">
        <v>579</v>
      </c>
      <c r="M182" s="192" t="s">
        <v>813</v>
      </c>
      <c r="N182" s="256">
        <v>3</v>
      </c>
    </row>
    <row r="183" spans="11:14" customFormat="1" x14ac:dyDescent="0.2">
      <c r="K183" s="251">
        <v>180</v>
      </c>
      <c r="L183" s="245" t="s">
        <v>578</v>
      </c>
      <c r="M183" s="193" t="s">
        <v>790</v>
      </c>
      <c r="N183" s="256" t="s">
        <v>1150</v>
      </c>
    </row>
    <row r="184" spans="11:14" customFormat="1" x14ac:dyDescent="0.2">
      <c r="K184" s="251">
        <v>181</v>
      </c>
      <c r="L184" s="245" t="s">
        <v>577</v>
      </c>
      <c r="M184" s="192" t="s">
        <v>812</v>
      </c>
      <c r="N184" s="256">
        <v>0</v>
      </c>
    </row>
    <row r="185" spans="11:14" customFormat="1" x14ac:dyDescent="0.2">
      <c r="K185" s="251">
        <v>182</v>
      </c>
      <c r="L185" s="245" t="s">
        <v>576</v>
      </c>
      <c r="M185" s="192" t="s">
        <v>824</v>
      </c>
      <c r="N185" s="256" t="s">
        <v>1153</v>
      </c>
    </row>
    <row r="186" spans="11:14" customFormat="1" x14ac:dyDescent="0.2">
      <c r="K186" s="251">
        <v>183</v>
      </c>
      <c r="L186" s="245" t="s">
        <v>575</v>
      </c>
      <c r="M186" s="192" t="s">
        <v>811</v>
      </c>
      <c r="N186" s="256" t="s">
        <v>1153</v>
      </c>
    </row>
    <row r="187" spans="11:14" customFormat="1" x14ac:dyDescent="0.2">
      <c r="K187" s="251">
        <v>184</v>
      </c>
      <c r="L187" s="245" t="s">
        <v>574</v>
      </c>
      <c r="M187" s="192" t="s">
        <v>823</v>
      </c>
      <c r="N187" s="256">
        <v>1</v>
      </c>
    </row>
    <row r="188" spans="11:14" customFormat="1" x14ac:dyDescent="0.2">
      <c r="K188" s="251">
        <v>185</v>
      </c>
      <c r="L188" s="245" t="s">
        <v>573</v>
      </c>
      <c r="M188" s="192" t="s">
        <v>810</v>
      </c>
      <c r="N188" s="256">
        <v>3</v>
      </c>
    </row>
    <row r="189" spans="11:14" customFormat="1" x14ac:dyDescent="0.2">
      <c r="K189" s="251">
        <v>186</v>
      </c>
      <c r="L189" s="245" t="s">
        <v>572</v>
      </c>
      <c r="M189" s="194" t="s">
        <v>822</v>
      </c>
      <c r="N189" s="256">
        <v>0</v>
      </c>
    </row>
    <row r="190" spans="11:14" customFormat="1" x14ac:dyDescent="0.2">
      <c r="K190" s="251">
        <v>187</v>
      </c>
      <c r="L190" s="245" t="s">
        <v>571</v>
      </c>
      <c r="M190" s="192" t="s">
        <v>809</v>
      </c>
      <c r="N190" s="256">
        <v>2</v>
      </c>
    </row>
    <row r="191" spans="11:14" customFormat="1" x14ac:dyDescent="0.2">
      <c r="K191" s="251">
        <v>188</v>
      </c>
      <c r="L191" s="245" t="s">
        <v>570</v>
      </c>
      <c r="M191" s="192" t="s">
        <v>821</v>
      </c>
      <c r="N191" s="256">
        <v>2</v>
      </c>
    </row>
    <row r="192" spans="11:14" customFormat="1" x14ac:dyDescent="0.2">
      <c r="K192" s="251">
        <v>189</v>
      </c>
      <c r="L192" s="245" t="s">
        <v>569</v>
      </c>
      <c r="M192" s="192" t="s">
        <v>808</v>
      </c>
      <c r="N192" s="256">
        <v>0</v>
      </c>
    </row>
    <row r="193" spans="11:14" customFormat="1" x14ac:dyDescent="0.2">
      <c r="K193" s="251">
        <v>190</v>
      </c>
      <c r="L193" s="245" t="s">
        <v>568</v>
      </c>
      <c r="M193" s="192" t="s">
        <v>820</v>
      </c>
      <c r="N193" s="256">
        <v>3</v>
      </c>
    </row>
    <row r="194" spans="11:14" customFormat="1" x14ac:dyDescent="0.2">
      <c r="K194" s="251">
        <v>191</v>
      </c>
      <c r="L194" s="245" t="s">
        <v>567</v>
      </c>
      <c r="M194" s="192" t="s">
        <v>807</v>
      </c>
      <c r="N194" s="256">
        <v>1</v>
      </c>
    </row>
    <row r="195" spans="11:14" customFormat="1" x14ac:dyDescent="0.2">
      <c r="K195" s="251">
        <v>192</v>
      </c>
      <c r="L195" s="245" t="s">
        <v>566</v>
      </c>
      <c r="M195" s="192" t="s">
        <v>819</v>
      </c>
      <c r="N195" s="256" t="s">
        <v>1150</v>
      </c>
    </row>
    <row r="196" spans="11:14" customFormat="1" x14ac:dyDescent="0.2">
      <c r="K196" s="251">
        <v>193</v>
      </c>
      <c r="L196" s="245" t="s">
        <v>590</v>
      </c>
      <c r="M196" s="192" t="s">
        <v>819</v>
      </c>
      <c r="N196" s="256" t="s">
        <v>1153</v>
      </c>
    </row>
    <row r="197" spans="11:14" customFormat="1" x14ac:dyDescent="0.2">
      <c r="K197" s="251">
        <v>194</v>
      </c>
      <c r="L197" s="245" t="s">
        <v>591</v>
      </c>
      <c r="M197" s="192" t="s">
        <v>819</v>
      </c>
      <c r="N197" s="256">
        <v>2</v>
      </c>
    </row>
    <row r="198" spans="11:14" customFormat="1" x14ac:dyDescent="0.2">
      <c r="K198" s="251">
        <v>195</v>
      </c>
      <c r="L198" s="245" t="s">
        <v>592</v>
      </c>
      <c r="M198" s="192" t="s">
        <v>820</v>
      </c>
      <c r="N198" s="256">
        <v>3</v>
      </c>
    </row>
    <row r="199" spans="11:14" customFormat="1" x14ac:dyDescent="0.2">
      <c r="K199" s="251">
        <v>196</v>
      </c>
      <c r="L199" s="245" t="s">
        <v>593</v>
      </c>
      <c r="M199" s="192" t="s">
        <v>820</v>
      </c>
      <c r="N199" s="256">
        <v>3</v>
      </c>
    </row>
    <row r="200" spans="11:14" customFormat="1" x14ac:dyDescent="0.2">
      <c r="K200" s="251">
        <v>197</v>
      </c>
      <c r="L200" s="245" t="s">
        <v>594</v>
      </c>
      <c r="M200" s="192" t="s">
        <v>821</v>
      </c>
      <c r="N200" s="256" t="s">
        <v>1153</v>
      </c>
    </row>
    <row r="201" spans="11:14" customFormat="1" x14ac:dyDescent="0.2">
      <c r="K201" s="251">
        <v>198</v>
      </c>
      <c r="L201" s="245" t="s">
        <v>595</v>
      </c>
      <c r="M201" s="192" t="s">
        <v>821</v>
      </c>
      <c r="N201" s="256" t="s">
        <v>1153</v>
      </c>
    </row>
    <row r="202" spans="11:14" customFormat="1" x14ac:dyDescent="0.2">
      <c r="K202" s="251">
        <v>199</v>
      </c>
      <c r="L202" s="245" t="s">
        <v>596</v>
      </c>
      <c r="M202" s="194" t="s">
        <v>822</v>
      </c>
      <c r="N202" s="256" t="s">
        <v>1150</v>
      </c>
    </row>
    <row r="203" spans="11:14" customFormat="1" x14ac:dyDescent="0.2">
      <c r="K203" s="251">
        <v>200</v>
      </c>
      <c r="L203" s="245" t="s">
        <v>597</v>
      </c>
      <c r="M203" s="194" t="s">
        <v>822</v>
      </c>
      <c r="N203" s="256">
        <v>0</v>
      </c>
    </row>
    <row r="204" spans="11:14" customFormat="1" x14ac:dyDescent="0.2">
      <c r="K204" s="251">
        <v>201</v>
      </c>
      <c r="L204" s="245" t="s">
        <v>598</v>
      </c>
      <c r="M204" s="192" t="s">
        <v>823</v>
      </c>
      <c r="N204" s="256">
        <v>1</v>
      </c>
    </row>
    <row r="205" spans="11:14" customFormat="1" x14ac:dyDescent="0.2">
      <c r="K205" s="251">
        <v>202</v>
      </c>
      <c r="L205" s="245" t="s">
        <v>599</v>
      </c>
      <c r="M205" s="192" t="s">
        <v>823</v>
      </c>
      <c r="N205" s="256">
        <v>1</v>
      </c>
    </row>
    <row r="206" spans="11:14" customFormat="1" x14ac:dyDescent="0.2">
      <c r="K206" s="251">
        <v>203</v>
      </c>
      <c r="L206" s="245" t="s">
        <v>600</v>
      </c>
      <c r="M206" s="192" t="s">
        <v>824</v>
      </c>
      <c r="N206" s="256">
        <v>2</v>
      </c>
    </row>
    <row r="207" spans="11:14" customFormat="1" x14ac:dyDescent="0.2">
      <c r="K207" s="251">
        <v>204</v>
      </c>
      <c r="L207" s="245" t="s">
        <v>601</v>
      </c>
      <c r="M207" s="192" t="s">
        <v>824</v>
      </c>
      <c r="N207" s="256" t="s">
        <v>1153</v>
      </c>
    </row>
    <row r="208" spans="11:14" customFormat="1" x14ac:dyDescent="0.2">
      <c r="K208" s="251">
        <v>205</v>
      </c>
      <c r="L208" s="245" t="s">
        <v>602</v>
      </c>
      <c r="M208" s="193" t="s">
        <v>790</v>
      </c>
      <c r="N208" s="256">
        <v>0</v>
      </c>
    </row>
    <row r="209" spans="11:15" customFormat="1" x14ac:dyDescent="0.2">
      <c r="K209" s="251">
        <v>206</v>
      </c>
      <c r="L209" s="245" t="s">
        <v>603</v>
      </c>
      <c r="M209" s="193" t="s">
        <v>790</v>
      </c>
      <c r="N209" s="256" t="s">
        <v>1150</v>
      </c>
    </row>
    <row r="210" spans="11:15" customFormat="1" x14ac:dyDescent="0.2">
      <c r="K210" s="251">
        <v>207</v>
      </c>
      <c r="L210" s="245" t="s">
        <v>604</v>
      </c>
      <c r="M210" s="192" t="s">
        <v>765</v>
      </c>
      <c r="N210" s="256" t="s">
        <v>1153</v>
      </c>
    </row>
    <row r="211" spans="11:15" customFormat="1" x14ac:dyDescent="0.2">
      <c r="K211" s="251">
        <v>208</v>
      </c>
      <c r="L211" s="245" t="s">
        <v>605</v>
      </c>
      <c r="M211" s="192" t="s">
        <v>765</v>
      </c>
      <c r="N211" s="256">
        <v>1</v>
      </c>
    </row>
    <row r="212" spans="11:15" customFormat="1" x14ac:dyDescent="0.2">
      <c r="K212" s="251">
        <v>209</v>
      </c>
      <c r="L212" s="245" t="s">
        <v>606</v>
      </c>
      <c r="M212" s="192" t="s">
        <v>825</v>
      </c>
      <c r="N212" s="256">
        <v>3</v>
      </c>
    </row>
    <row r="213" spans="11:15" customFormat="1" x14ac:dyDescent="0.2">
      <c r="K213" s="251">
        <v>210</v>
      </c>
      <c r="L213" s="245" t="s">
        <v>607</v>
      </c>
      <c r="M213" s="192" t="s">
        <v>825</v>
      </c>
      <c r="N213" s="256">
        <v>3</v>
      </c>
    </row>
    <row r="214" spans="11:15" customFormat="1" x14ac:dyDescent="0.2">
      <c r="K214" s="251">
        <v>211</v>
      </c>
      <c r="L214" s="245" t="s">
        <v>608</v>
      </c>
      <c r="M214" s="192" t="s">
        <v>826</v>
      </c>
      <c r="N214" s="256">
        <v>3</v>
      </c>
    </row>
    <row r="215" spans="11:15" customFormat="1" x14ac:dyDescent="0.2">
      <c r="K215" s="251">
        <v>212</v>
      </c>
      <c r="L215" s="245" t="s">
        <v>609</v>
      </c>
      <c r="M215" s="192" t="s">
        <v>826</v>
      </c>
      <c r="N215" s="256">
        <v>3</v>
      </c>
    </row>
    <row r="216" spans="11:15" customFormat="1" x14ac:dyDescent="0.2">
      <c r="K216" s="251">
        <v>213</v>
      </c>
      <c r="L216" s="245" t="s">
        <v>610</v>
      </c>
      <c r="M216" s="199" t="s">
        <v>827</v>
      </c>
      <c r="N216" s="256">
        <v>3</v>
      </c>
    </row>
    <row r="217" spans="11:15" customFormat="1" x14ac:dyDescent="0.2">
      <c r="K217" s="251">
        <v>214</v>
      </c>
      <c r="L217" s="245" t="s">
        <v>611</v>
      </c>
      <c r="M217" s="199" t="s">
        <v>827</v>
      </c>
      <c r="N217" s="256" t="s">
        <v>1166</v>
      </c>
    </row>
    <row r="218" spans="11:15" customFormat="1" x14ac:dyDescent="0.2">
      <c r="K218" s="251">
        <v>215</v>
      </c>
      <c r="L218" s="245" t="s">
        <v>612</v>
      </c>
      <c r="M218" s="194" t="s">
        <v>828</v>
      </c>
      <c r="N218" s="256">
        <v>0</v>
      </c>
    </row>
    <row r="219" spans="11:15" customFormat="1" x14ac:dyDescent="0.2">
      <c r="K219" s="251">
        <v>216</v>
      </c>
      <c r="L219" s="245" t="s">
        <v>613</v>
      </c>
      <c r="M219" s="194" t="s">
        <v>828</v>
      </c>
      <c r="N219" s="256">
        <v>0</v>
      </c>
    </row>
    <row r="220" spans="11:15" customFormat="1" x14ac:dyDescent="0.2">
      <c r="K220" s="251">
        <v>217</v>
      </c>
      <c r="L220" s="245" t="s">
        <v>637</v>
      </c>
      <c r="M220" s="194" t="s">
        <v>840</v>
      </c>
      <c r="N220" s="256" t="s">
        <v>1151</v>
      </c>
    </row>
    <row r="221" spans="11:15" customFormat="1" x14ac:dyDescent="0.2">
      <c r="K221" s="251">
        <v>218</v>
      </c>
      <c r="L221" s="245" t="s">
        <v>636</v>
      </c>
      <c r="M221" s="194" t="s">
        <v>840</v>
      </c>
      <c r="N221" s="256">
        <v>3</v>
      </c>
    </row>
    <row r="222" spans="11:15" customFormat="1" x14ac:dyDescent="0.2">
      <c r="K222" s="251">
        <v>219</v>
      </c>
      <c r="L222" s="245" t="s">
        <v>635</v>
      </c>
      <c r="M222" s="194" t="s">
        <v>839</v>
      </c>
      <c r="N222" s="256">
        <v>1</v>
      </c>
    </row>
    <row r="223" spans="11:15" customFormat="1" x14ac:dyDescent="0.2">
      <c r="K223" s="251">
        <v>220</v>
      </c>
      <c r="L223" s="245" t="s">
        <v>634</v>
      </c>
      <c r="M223" s="194" t="s">
        <v>839</v>
      </c>
      <c r="N223" s="256">
        <v>1</v>
      </c>
      <c r="O223" t="s">
        <v>80</v>
      </c>
    </row>
    <row r="224" spans="11:15" customFormat="1" x14ac:dyDescent="0.2">
      <c r="K224" s="251">
        <v>221</v>
      </c>
      <c r="L224" s="245" t="s">
        <v>633</v>
      </c>
      <c r="M224" s="192" t="s">
        <v>838</v>
      </c>
      <c r="N224" s="256">
        <v>2</v>
      </c>
    </row>
    <row r="225" spans="11:15" customFormat="1" x14ac:dyDescent="0.2">
      <c r="K225" s="251">
        <v>222</v>
      </c>
      <c r="L225" s="245" t="s">
        <v>632</v>
      </c>
      <c r="M225" s="192" t="s">
        <v>838</v>
      </c>
      <c r="N225" s="256">
        <v>1</v>
      </c>
    </row>
    <row r="226" spans="11:15" customFormat="1" x14ac:dyDescent="0.2">
      <c r="K226" s="251">
        <v>223</v>
      </c>
      <c r="L226" s="245" t="s">
        <v>631</v>
      </c>
      <c r="M226" s="192" t="s">
        <v>837</v>
      </c>
      <c r="N226" s="256">
        <v>2</v>
      </c>
    </row>
    <row r="227" spans="11:15" customFormat="1" x14ac:dyDescent="0.2">
      <c r="K227" s="251">
        <v>224</v>
      </c>
      <c r="L227" s="245" t="s">
        <v>630</v>
      </c>
      <c r="M227" s="192" t="s">
        <v>837</v>
      </c>
      <c r="N227" s="256" t="s">
        <v>1150</v>
      </c>
    </row>
    <row r="228" spans="11:15" customFormat="1" x14ac:dyDescent="0.2">
      <c r="K228" s="251">
        <v>225</v>
      </c>
      <c r="L228" s="245" t="s">
        <v>629</v>
      </c>
      <c r="M228" s="192" t="s">
        <v>836</v>
      </c>
      <c r="N228" s="256" t="s">
        <v>1150</v>
      </c>
    </row>
    <row r="229" spans="11:15" customFormat="1" x14ac:dyDescent="0.2">
      <c r="K229" s="251">
        <v>226</v>
      </c>
      <c r="L229" s="245" t="s">
        <v>628</v>
      </c>
      <c r="M229" s="192" t="s">
        <v>836</v>
      </c>
      <c r="N229" s="256" t="s">
        <v>1150</v>
      </c>
    </row>
    <row r="230" spans="11:15" customFormat="1" x14ac:dyDescent="0.2">
      <c r="K230" s="251">
        <v>227</v>
      </c>
      <c r="L230" s="245" t="s">
        <v>627</v>
      </c>
      <c r="M230" s="192" t="s">
        <v>835</v>
      </c>
      <c r="N230" s="256">
        <v>1</v>
      </c>
    </row>
    <row r="231" spans="11:15" customFormat="1" x14ac:dyDescent="0.2">
      <c r="K231" s="251">
        <v>228</v>
      </c>
      <c r="L231" s="245" t="s">
        <v>626</v>
      </c>
      <c r="M231" s="192" t="s">
        <v>835</v>
      </c>
      <c r="N231" s="256" t="s">
        <v>1160</v>
      </c>
    </row>
    <row r="232" spans="11:15" customFormat="1" x14ac:dyDescent="0.2">
      <c r="K232" s="251">
        <v>229</v>
      </c>
      <c r="L232" s="245" t="s">
        <v>625</v>
      </c>
      <c r="M232" s="192" t="s">
        <v>834</v>
      </c>
      <c r="N232" s="256">
        <v>3</v>
      </c>
    </row>
    <row r="233" spans="11:15" customFormat="1" x14ac:dyDescent="0.2">
      <c r="K233" s="251">
        <v>230</v>
      </c>
      <c r="L233" s="245" t="s">
        <v>624</v>
      </c>
      <c r="M233" s="192" t="s">
        <v>834</v>
      </c>
      <c r="N233" s="256">
        <v>3</v>
      </c>
    </row>
    <row r="234" spans="11:15" customFormat="1" x14ac:dyDescent="0.2">
      <c r="K234" s="251">
        <v>231</v>
      </c>
      <c r="L234" s="245" t="s">
        <v>623</v>
      </c>
      <c r="M234" s="192" t="s">
        <v>833</v>
      </c>
      <c r="N234" s="256">
        <v>2</v>
      </c>
    </row>
    <row r="235" spans="11:15" customFormat="1" x14ac:dyDescent="0.2">
      <c r="K235" s="251">
        <v>232</v>
      </c>
      <c r="L235" s="245" t="s">
        <v>622</v>
      </c>
      <c r="M235" s="192" t="s">
        <v>833</v>
      </c>
      <c r="N235" s="256">
        <v>2</v>
      </c>
    </row>
    <row r="236" spans="11:15" customFormat="1" x14ac:dyDescent="0.2">
      <c r="K236" s="251">
        <v>233</v>
      </c>
      <c r="L236" s="245" t="s">
        <v>621</v>
      </c>
      <c r="M236" s="192" t="s">
        <v>832</v>
      </c>
      <c r="N236" s="256">
        <v>2</v>
      </c>
    </row>
    <row r="237" spans="11:15" customFormat="1" x14ac:dyDescent="0.2">
      <c r="K237" s="251">
        <v>234</v>
      </c>
      <c r="L237" s="245" t="s">
        <v>620</v>
      </c>
      <c r="M237" s="192" t="s">
        <v>832</v>
      </c>
      <c r="N237" s="256">
        <v>2</v>
      </c>
    </row>
    <row r="238" spans="11:15" customFormat="1" x14ac:dyDescent="0.2">
      <c r="K238" s="251">
        <v>235</v>
      </c>
      <c r="L238" s="245" t="s">
        <v>619</v>
      </c>
      <c r="M238" s="192" t="s">
        <v>831</v>
      </c>
      <c r="N238" s="256" t="s">
        <v>1150</v>
      </c>
    </row>
    <row r="239" spans="11:15" customFormat="1" x14ac:dyDescent="0.2">
      <c r="K239" s="251">
        <v>236</v>
      </c>
      <c r="L239" s="245" t="s">
        <v>618</v>
      </c>
      <c r="M239" s="192" t="s">
        <v>831</v>
      </c>
      <c r="N239" s="256">
        <v>2</v>
      </c>
    </row>
    <row r="240" spans="11:15" customFormat="1" x14ac:dyDescent="0.2">
      <c r="K240" s="251">
        <v>237</v>
      </c>
      <c r="L240" s="245" t="s">
        <v>617</v>
      </c>
      <c r="M240" s="198" t="s">
        <v>830</v>
      </c>
      <c r="N240" s="256">
        <v>0</v>
      </c>
      <c r="O240" t="s">
        <v>1167</v>
      </c>
    </row>
    <row r="241" spans="11:15" customFormat="1" x14ac:dyDescent="0.2">
      <c r="K241" s="251">
        <v>238</v>
      </c>
      <c r="L241" s="245" t="s">
        <v>616</v>
      </c>
      <c r="M241" s="198" t="s">
        <v>830</v>
      </c>
      <c r="N241" s="256" t="s">
        <v>1160</v>
      </c>
    </row>
    <row r="242" spans="11:15" customFormat="1" x14ac:dyDescent="0.2">
      <c r="K242" s="251">
        <v>239</v>
      </c>
      <c r="L242" s="245" t="s">
        <v>615</v>
      </c>
      <c r="M242" s="192" t="s">
        <v>829</v>
      </c>
      <c r="N242" s="256">
        <v>3</v>
      </c>
    </row>
    <row r="243" spans="11:15" customFormat="1" x14ac:dyDescent="0.2">
      <c r="K243" s="251">
        <v>240</v>
      </c>
      <c r="L243" s="245" t="s">
        <v>614</v>
      </c>
      <c r="M243" s="192" t="s">
        <v>829</v>
      </c>
      <c r="N243" s="256">
        <v>3</v>
      </c>
    </row>
    <row r="244" spans="11:15" customFormat="1" x14ac:dyDescent="0.2">
      <c r="K244" s="251">
        <v>241</v>
      </c>
      <c r="L244" s="245" t="s">
        <v>638</v>
      </c>
      <c r="M244" s="192" t="s">
        <v>841</v>
      </c>
      <c r="N244" s="256">
        <v>2</v>
      </c>
    </row>
    <row r="245" spans="11:15" customFormat="1" x14ac:dyDescent="0.2">
      <c r="K245" s="251">
        <v>242</v>
      </c>
      <c r="L245" s="245" t="s">
        <v>639</v>
      </c>
      <c r="M245" s="192" t="s">
        <v>829</v>
      </c>
      <c r="N245" s="256">
        <v>3</v>
      </c>
    </row>
    <row r="246" spans="11:15" customFormat="1" x14ac:dyDescent="0.2">
      <c r="K246" s="251">
        <v>243</v>
      </c>
      <c r="L246" s="245" t="s">
        <v>640</v>
      </c>
      <c r="M246" s="192" t="s">
        <v>842</v>
      </c>
      <c r="N246" s="256" t="s">
        <v>1150</v>
      </c>
    </row>
    <row r="247" spans="11:15" customFormat="1" x14ac:dyDescent="0.2">
      <c r="K247" s="251">
        <v>244</v>
      </c>
      <c r="L247" s="245" t="s">
        <v>641</v>
      </c>
      <c r="M247" s="198" t="s">
        <v>830</v>
      </c>
      <c r="N247" s="256">
        <v>0</v>
      </c>
    </row>
    <row r="248" spans="11:15" customFormat="1" x14ac:dyDescent="0.2">
      <c r="K248" s="251">
        <v>245</v>
      </c>
      <c r="L248" s="245" t="s">
        <v>642</v>
      </c>
      <c r="M248" s="192" t="s">
        <v>843</v>
      </c>
      <c r="N248" s="256">
        <v>0</v>
      </c>
    </row>
    <row r="249" spans="11:15" customFormat="1" x14ac:dyDescent="0.2">
      <c r="K249" s="251">
        <v>246</v>
      </c>
      <c r="L249" s="245" t="s">
        <v>643</v>
      </c>
      <c r="M249" s="192" t="s">
        <v>831</v>
      </c>
      <c r="N249" s="256">
        <v>2</v>
      </c>
    </row>
    <row r="250" spans="11:15" customFormat="1" x14ac:dyDescent="0.2">
      <c r="K250" s="251">
        <v>247</v>
      </c>
      <c r="L250" s="245" t="s">
        <v>644</v>
      </c>
      <c r="M250" s="192" t="s">
        <v>844</v>
      </c>
      <c r="N250" s="256">
        <v>2</v>
      </c>
    </row>
    <row r="251" spans="11:15" customFormat="1" x14ac:dyDescent="0.2">
      <c r="K251" s="251">
        <v>248</v>
      </c>
      <c r="L251" s="245" t="s">
        <v>645</v>
      </c>
      <c r="M251" s="192" t="s">
        <v>832</v>
      </c>
      <c r="N251" s="256" t="s">
        <v>1151</v>
      </c>
    </row>
    <row r="252" spans="11:15" customFormat="1" x14ac:dyDescent="0.2">
      <c r="K252" s="251">
        <v>249</v>
      </c>
      <c r="L252" s="245" t="s">
        <v>646</v>
      </c>
      <c r="M252" s="192" t="s">
        <v>845</v>
      </c>
      <c r="N252" s="256">
        <v>1</v>
      </c>
    </row>
    <row r="253" spans="11:15" customFormat="1" x14ac:dyDescent="0.2">
      <c r="K253" s="251">
        <v>250</v>
      </c>
      <c r="L253" s="245" t="s">
        <v>647</v>
      </c>
      <c r="M253" s="192" t="s">
        <v>833</v>
      </c>
      <c r="N253" s="256">
        <v>2</v>
      </c>
    </row>
    <row r="254" spans="11:15" customFormat="1" x14ac:dyDescent="0.2">
      <c r="K254" s="251">
        <v>251</v>
      </c>
      <c r="L254" s="245" t="s">
        <v>648</v>
      </c>
      <c r="M254" s="192" t="s">
        <v>846</v>
      </c>
      <c r="N254" s="256">
        <v>3</v>
      </c>
    </row>
    <row r="255" spans="11:15" customFormat="1" x14ac:dyDescent="0.2">
      <c r="K255" s="251">
        <v>252</v>
      </c>
      <c r="L255" s="245" t="s">
        <v>649</v>
      </c>
      <c r="M255" s="192" t="s">
        <v>834</v>
      </c>
      <c r="N255" s="256">
        <v>3</v>
      </c>
      <c r="O255" t="s">
        <v>80</v>
      </c>
    </row>
    <row r="256" spans="11:15" customFormat="1" x14ac:dyDescent="0.2">
      <c r="K256" s="251">
        <v>253</v>
      </c>
      <c r="L256" s="245" t="s">
        <v>650</v>
      </c>
      <c r="M256" s="192" t="s">
        <v>847</v>
      </c>
      <c r="N256" s="256">
        <v>3</v>
      </c>
    </row>
    <row r="257" spans="11:14" customFormat="1" x14ac:dyDescent="0.2">
      <c r="K257" s="251">
        <v>254</v>
      </c>
      <c r="L257" s="245" t="s">
        <v>651</v>
      </c>
      <c r="M257" s="192" t="s">
        <v>835</v>
      </c>
      <c r="N257" s="256">
        <v>1</v>
      </c>
    </row>
    <row r="258" spans="11:14" customFormat="1" x14ac:dyDescent="0.2">
      <c r="K258" s="251">
        <v>255</v>
      </c>
      <c r="L258" s="245" t="s">
        <v>652</v>
      </c>
      <c r="M258" s="192" t="s">
        <v>848</v>
      </c>
      <c r="N258" s="256" t="s">
        <v>1150</v>
      </c>
    </row>
    <row r="259" spans="11:14" customFormat="1" x14ac:dyDescent="0.2">
      <c r="K259" s="251">
        <v>256</v>
      </c>
      <c r="L259" s="245" t="s">
        <v>653</v>
      </c>
      <c r="M259" s="192" t="s">
        <v>836</v>
      </c>
      <c r="N259" s="256">
        <v>3</v>
      </c>
    </row>
    <row r="260" spans="11:14" customFormat="1" x14ac:dyDescent="0.2">
      <c r="K260" s="251">
        <v>257</v>
      </c>
      <c r="L260" s="245" t="s">
        <v>654</v>
      </c>
      <c r="M260" s="192" t="s">
        <v>849</v>
      </c>
      <c r="N260" s="256">
        <v>0</v>
      </c>
    </row>
    <row r="261" spans="11:14" customFormat="1" x14ac:dyDescent="0.2">
      <c r="K261" s="251">
        <v>258</v>
      </c>
      <c r="L261" s="245" t="s">
        <v>655</v>
      </c>
      <c r="M261" s="192" t="s">
        <v>837</v>
      </c>
      <c r="N261" s="256" t="s">
        <v>1150</v>
      </c>
    </row>
    <row r="262" spans="11:14" customFormat="1" x14ac:dyDescent="0.2">
      <c r="K262" s="251">
        <v>259</v>
      </c>
      <c r="L262" s="245" t="s">
        <v>656</v>
      </c>
      <c r="M262" s="192" t="s">
        <v>850</v>
      </c>
      <c r="N262" s="256">
        <v>1</v>
      </c>
    </row>
    <row r="263" spans="11:14" customFormat="1" x14ac:dyDescent="0.2">
      <c r="K263" s="251">
        <v>260</v>
      </c>
      <c r="L263" s="245" t="s">
        <v>657</v>
      </c>
      <c r="M263" s="192" t="s">
        <v>838</v>
      </c>
      <c r="N263" s="256">
        <v>2</v>
      </c>
    </row>
    <row r="264" spans="11:14" customFormat="1" x14ac:dyDescent="0.2">
      <c r="K264" s="251">
        <v>261</v>
      </c>
      <c r="L264" s="245" t="s">
        <v>658</v>
      </c>
      <c r="M264" s="194" t="s">
        <v>851</v>
      </c>
      <c r="N264" s="256">
        <v>2</v>
      </c>
    </row>
    <row r="265" spans="11:14" customFormat="1" x14ac:dyDescent="0.2">
      <c r="K265" s="251">
        <v>262</v>
      </c>
      <c r="L265" s="245" t="s">
        <v>659</v>
      </c>
      <c r="M265" s="194" t="s">
        <v>839</v>
      </c>
      <c r="N265" s="256" t="s">
        <v>1153</v>
      </c>
    </row>
    <row r="266" spans="11:14" customFormat="1" x14ac:dyDescent="0.2">
      <c r="K266" s="251">
        <v>263</v>
      </c>
      <c r="L266" s="245" t="s">
        <v>660</v>
      </c>
      <c r="M266" s="194" t="s">
        <v>840</v>
      </c>
      <c r="N266" s="256" t="s">
        <v>1150</v>
      </c>
    </row>
    <row r="267" spans="11:14" customFormat="1" x14ac:dyDescent="0.2">
      <c r="K267" s="251">
        <v>264</v>
      </c>
      <c r="L267" s="245" t="s">
        <v>661</v>
      </c>
      <c r="M267" s="192" t="s">
        <v>852</v>
      </c>
      <c r="N267" s="256">
        <v>0</v>
      </c>
    </row>
    <row r="268" spans="11:14" customFormat="1" x14ac:dyDescent="0.2">
      <c r="K268" s="251">
        <v>265</v>
      </c>
      <c r="L268" s="245" t="s">
        <v>685</v>
      </c>
      <c r="M268" s="192" t="s">
        <v>852</v>
      </c>
      <c r="N268" s="256">
        <v>1</v>
      </c>
    </row>
    <row r="269" spans="11:14" customFormat="1" x14ac:dyDescent="0.2">
      <c r="K269" s="251">
        <v>266</v>
      </c>
      <c r="L269" s="245" t="s">
        <v>684</v>
      </c>
      <c r="M269" s="192" t="s">
        <v>852</v>
      </c>
      <c r="N269" s="256">
        <v>1</v>
      </c>
    </row>
    <row r="270" spans="11:14" customFormat="1" x14ac:dyDescent="0.2">
      <c r="K270" s="251">
        <v>267</v>
      </c>
      <c r="L270" s="245" t="s">
        <v>683</v>
      </c>
      <c r="M270" s="194" t="s">
        <v>851</v>
      </c>
      <c r="N270" s="256" t="s">
        <v>1151</v>
      </c>
    </row>
    <row r="271" spans="11:14" customFormat="1" x14ac:dyDescent="0.2">
      <c r="K271" s="251">
        <v>268</v>
      </c>
      <c r="L271" s="245" t="s">
        <v>682</v>
      </c>
      <c r="M271" s="194" t="s">
        <v>851</v>
      </c>
      <c r="N271" s="256">
        <v>2</v>
      </c>
    </row>
    <row r="272" spans="11:14" customFormat="1" x14ac:dyDescent="0.2">
      <c r="K272" s="251">
        <v>269</v>
      </c>
      <c r="L272" s="245" t="s">
        <v>681</v>
      </c>
      <c r="M272" s="192" t="s">
        <v>850</v>
      </c>
      <c r="N272" s="256" t="s">
        <v>1160</v>
      </c>
    </row>
    <row r="273" spans="11:15" customFormat="1" x14ac:dyDescent="0.2">
      <c r="K273" s="251">
        <v>270</v>
      </c>
      <c r="L273" s="245" t="s">
        <v>680</v>
      </c>
      <c r="M273" s="192" t="s">
        <v>850</v>
      </c>
      <c r="N273" s="256" t="s">
        <v>1160</v>
      </c>
      <c r="O273" t="s">
        <v>80</v>
      </c>
    </row>
    <row r="274" spans="11:15" customFormat="1" x14ac:dyDescent="0.2">
      <c r="K274" s="251">
        <v>271</v>
      </c>
      <c r="L274" s="245" t="s">
        <v>679</v>
      </c>
      <c r="M274" s="192" t="s">
        <v>849</v>
      </c>
      <c r="N274" s="256">
        <v>0</v>
      </c>
    </row>
    <row r="275" spans="11:15" customFormat="1" x14ac:dyDescent="0.2">
      <c r="K275" s="251">
        <v>272</v>
      </c>
      <c r="L275" s="245" t="s">
        <v>678</v>
      </c>
      <c r="M275" s="192" t="s">
        <v>849</v>
      </c>
      <c r="N275" s="256">
        <v>0</v>
      </c>
    </row>
    <row r="276" spans="11:15" customFormat="1" x14ac:dyDescent="0.2">
      <c r="K276" s="251">
        <v>273</v>
      </c>
      <c r="L276" s="245" t="s">
        <v>677</v>
      </c>
      <c r="M276" s="192" t="s">
        <v>848</v>
      </c>
      <c r="N276" s="256">
        <v>0</v>
      </c>
    </row>
    <row r="277" spans="11:15" customFormat="1" x14ac:dyDescent="0.2">
      <c r="K277" s="251">
        <v>274</v>
      </c>
      <c r="L277" s="245" t="s">
        <v>676</v>
      </c>
      <c r="M277" s="192" t="s">
        <v>848</v>
      </c>
      <c r="N277" s="256">
        <v>0</v>
      </c>
    </row>
    <row r="278" spans="11:15" customFormat="1" x14ac:dyDescent="0.2">
      <c r="K278" s="251">
        <v>275</v>
      </c>
      <c r="L278" s="245" t="s">
        <v>675</v>
      </c>
      <c r="M278" s="192" t="s">
        <v>847</v>
      </c>
      <c r="N278" s="256">
        <v>3</v>
      </c>
    </row>
    <row r="279" spans="11:15" customFormat="1" x14ac:dyDescent="0.2">
      <c r="K279" s="251">
        <v>276</v>
      </c>
      <c r="L279" s="245" t="s">
        <v>674</v>
      </c>
      <c r="M279" s="192" t="s">
        <v>847</v>
      </c>
      <c r="N279" s="256" t="s">
        <v>1151</v>
      </c>
    </row>
    <row r="280" spans="11:15" customFormat="1" x14ac:dyDescent="0.2">
      <c r="K280" s="251">
        <v>277</v>
      </c>
      <c r="L280" s="245" t="s">
        <v>673</v>
      </c>
      <c r="M280" s="192" t="s">
        <v>846</v>
      </c>
      <c r="N280" s="256" t="s">
        <v>1150</v>
      </c>
    </row>
    <row r="281" spans="11:15" customFormat="1" x14ac:dyDescent="0.2">
      <c r="K281" s="251">
        <v>278</v>
      </c>
      <c r="L281" s="245" t="s">
        <v>672</v>
      </c>
      <c r="M281" s="192" t="s">
        <v>846</v>
      </c>
      <c r="N281" s="256">
        <v>2</v>
      </c>
    </row>
    <row r="282" spans="11:15" customFormat="1" x14ac:dyDescent="0.2">
      <c r="K282" s="251">
        <v>279</v>
      </c>
      <c r="L282" s="245" t="s">
        <v>671</v>
      </c>
      <c r="M282" s="192" t="s">
        <v>845</v>
      </c>
      <c r="N282" s="256">
        <v>1</v>
      </c>
    </row>
    <row r="283" spans="11:15" customFormat="1" x14ac:dyDescent="0.2">
      <c r="K283" s="251">
        <v>280</v>
      </c>
      <c r="L283" s="245" t="s">
        <v>670</v>
      </c>
      <c r="M283" s="192" t="s">
        <v>845</v>
      </c>
      <c r="N283" s="256">
        <v>1</v>
      </c>
    </row>
    <row r="284" spans="11:15" customFormat="1" x14ac:dyDescent="0.2">
      <c r="K284" s="251">
        <v>281</v>
      </c>
      <c r="L284" s="245" t="s">
        <v>669</v>
      </c>
      <c r="M284" s="192" t="s">
        <v>844</v>
      </c>
      <c r="N284" s="256">
        <v>2</v>
      </c>
    </row>
    <row r="285" spans="11:15" customFormat="1" x14ac:dyDescent="0.2">
      <c r="K285" s="251">
        <v>282</v>
      </c>
      <c r="L285" s="245" t="s">
        <v>668</v>
      </c>
      <c r="M285" s="192" t="s">
        <v>844</v>
      </c>
      <c r="N285" s="256">
        <v>2</v>
      </c>
    </row>
    <row r="286" spans="11:15" customFormat="1" x14ac:dyDescent="0.2">
      <c r="K286" s="251">
        <v>283</v>
      </c>
      <c r="L286" s="245" t="s">
        <v>667</v>
      </c>
      <c r="M286" s="192" t="s">
        <v>843</v>
      </c>
      <c r="N286" s="256">
        <v>0</v>
      </c>
    </row>
    <row r="287" spans="11:15" customFormat="1" x14ac:dyDescent="0.2">
      <c r="K287" s="251">
        <v>284</v>
      </c>
      <c r="L287" s="245" t="s">
        <v>666</v>
      </c>
      <c r="M287" s="192" t="s">
        <v>843</v>
      </c>
      <c r="N287" s="256">
        <v>0</v>
      </c>
    </row>
    <row r="288" spans="11:15" customFormat="1" x14ac:dyDescent="0.2">
      <c r="K288" s="251">
        <v>285</v>
      </c>
      <c r="L288" s="245" t="s">
        <v>665</v>
      </c>
      <c r="M288" s="192" t="s">
        <v>842</v>
      </c>
      <c r="N288" s="256">
        <v>3</v>
      </c>
    </row>
    <row r="289" spans="11:15" customFormat="1" x14ac:dyDescent="0.2">
      <c r="K289" s="251">
        <v>286</v>
      </c>
      <c r="L289" s="245" t="s">
        <v>664</v>
      </c>
      <c r="M289" s="192" t="s">
        <v>842</v>
      </c>
      <c r="N289" s="256" t="s">
        <v>1150</v>
      </c>
    </row>
    <row r="290" spans="11:15" customFormat="1" x14ac:dyDescent="0.2">
      <c r="K290" s="251">
        <v>287</v>
      </c>
      <c r="L290" s="245" t="s">
        <v>663</v>
      </c>
      <c r="M290" s="192" t="s">
        <v>841</v>
      </c>
      <c r="N290" s="256">
        <v>1</v>
      </c>
    </row>
    <row r="291" spans="11:15" customFormat="1" x14ac:dyDescent="0.2">
      <c r="K291" s="251">
        <v>288</v>
      </c>
      <c r="L291" s="245" t="s">
        <v>662</v>
      </c>
      <c r="M291" s="192" t="s">
        <v>841</v>
      </c>
      <c r="N291" s="256">
        <v>1</v>
      </c>
    </row>
    <row r="292" spans="11:15" customFormat="1" x14ac:dyDescent="0.2">
      <c r="K292" s="251">
        <v>289</v>
      </c>
      <c r="L292" s="245" t="s">
        <v>686</v>
      </c>
      <c r="M292" s="192" t="s">
        <v>853</v>
      </c>
      <c r="N292" s="256" t="s">
        <v>1150</v>
      </c>
    </row>
    <row r="293" spans="11:15" customFormat="1" x14ac:dyDescent="0.2">
      <c r="K293" s="251">
        <v>290</v>
      </c>
      <c r="L293" s="245" t="s">
        <v>687</v>
      </c>
      <c r="M293" s="192" t="s">
        <v>853</v>
      </c>
      <c r="N293" s="256">
        <v>2</v>
      </c>
    </row>
    <row r="294" spans="11:15" customFormat="1" x14ac:dyDescent="0.2">
      <c r="K294" s="251">
        <v>291</v>
      </c>
      <c r="L294" s="245" t="s">
        <v>688</v>
      </c>
      <c r="M294" s="193" t="s">
        <v>854</v>
      </c>
      <c r="N294" s="256">
        <v>1</v>
      </c>
    </row>
    <row r="295" spans="11:15" customFormat="1" x14ac:dyDescent="0.2">
      <c r="K295" s="251">
        <v>292</v>
      </c>
      <c r="L295" s="245" t="s">
        <v>689</v>
      </c>
      <c r="M295" s="193" t="s">
        <v>854</v>
      </c>
      <c r="N295" s="256">
        <v>1</v>
      </c>
    </row>
    <row r="296" spans="11:15" customFormat="1" x14ac:dyDescent="0.2">
      <c r="K296" s="251">
        <v>293</v>
      </c>
      <c r="L296" s="245" t="s">
        <v>690</v>
      </c>
      <c r="M296" s="192" t="s">
        <v>855</v>
      </c>
      <c r="N296" s="256">
        <v>3</v>
      </c>
    </row>
    <row r="297" spans="11:15" customFormat="1" x14ac:dyDescent="0.2">
      <c r="K297" s="251">
        <v>294</v>
      </c>
      <c r="L297" s="245" t="s">
        <v>691</v>
      </c>
      <c r="M297" s="192" t="s">
        <v>855</v>
      </c>
      <c r="N297" s="256">
        <v>3</v>
      </c>
      <c r="O297" t="s">
        <v>80</v>
      </c>
    </row>
    <row r="298" spans="11:15" customFormat="1" x14ac:dyDescent="0.2">
      <c r="K298" s="251">
        <v>295</v>
      </c>
      <c r="L298" s="245" t="s">
        <v>692</v>
      </c>
      <c r="M298" s="192" t="s">
        <v>856</v>
      </c>
      <c r="N298" s="256" t="s">
        <v>1150</v>
      </c>
    </row>
    <row r="299" spans="11:15" customFormat="1" x14ac:dyDescent="0.2">
      <c r="K299" s="251">
        <v>296</v>
      </c>
      <c r="L299" s="245" t="s">
        <v>693</v>
      </c>
      <c r="M299" s="192" t="s">
        <v>856</v>
      </c>
      <c r="N299" s="256" t="s">
        <v>1168</v>
      </c>
    </row>
    <row r="300" spans="11:15" customFormat="1" x14ac:dyDescent="0.2">
      <c r="K300" s="251">
        <v>297</v>
      </c>
      <c r="L300" s="245" t="s">
        <v>694</v>
      </c>
      <c r="M300" s="192" t="s">
        <v>857</v>
      </c>
      <c r="N300" s="256">
        <v>2</v>
      </c>
    </row>
    <row r="301" spans="11:15" customFormat="1" x14ac:dyDescent="0.2">
      <c r="K301" s="251">
        <v>298</v>
      </c>
      <c r="L301" s="245" t="s">
        <v>695</v>
      </c>
      <c r="M301" s="192" t="s">
        <v>857</v>
      </c>
      <c r="N301" s="256">
        <v>1</v>
      </c>
    </row>
    <row r="302" spans="11:15" customFormat="1" x14ac:dyDescent="0.2">
      <c r="K302" s="251">
        <v>299</v>
      </c>
      <c r="L302" s="245" t="s">
        <v>696</v>
      </c>
      <c r="M302" s="249" t="s">
        <v>858</v>
      </c>
      <c r="N302" s="256">
        <v>3</v>
      </c>
    </row>
    <row r="303" spans="11:15" customFormat="1" x14ac:dyDescent="0.2">
      <c r="K303" s="251">
        <v>300</v>
      </c>
      <c r="L303" s="245" t="s">
        <v>697</v>
      </c>
      <c r="M303" s="249" t="s">
        <v>858</v>
      </c>
      <c r="N303" s="256">
        <v>3</v>
      </c>
    </row>
    <row r="304" spans="11:15" customFormat="1" x14ac:dyDescent="0.2">
      <c r="K304" s="251">
        <v>301</v>
      </c>
      <c r="L304" s="245" t="s">
        <v>698</v>
      </c>
      <c r="M304" s="192" t="s">
        <v>859</v>
      </c>
      <c r="N304" s="256">
        <v>3</v>
      </c>
    </row>
    <row r="305" spans="11:14" customFormat="1" x14ac:dyDescent="0.2">
      <c r="K305" s="251">
        <v>302</v>
      </c>
      <c r="L305" s="245" t="s">
        <v>699</v>
      </c>
      <c r="M305" s="192" t="s">
        <v>859</v>
      </c>
      <c r="N305" s="256">
        <v>3</v>
      </c>
    </row>
    <row r="306" spans="11:14" customFormat="1" x14ac:dyDescent="0.2">
      <c r="K306" s="251">
        <v>303</v>
      </c>
      <c r="L306" s="245" t="s">
        <v>700</v>
      </c>
      <c r="M306" s="192" t="s">
        <v>860</v>
      </c>
      <c r="N306" s="256">
        <v>0</v>
      </c>
    </row>
    <row r="307" spans="11:14" customFormat="1" x14ac:dyDescent="0.2">
      <c r="K307" s="251">
        <v>304</v>
      </c>
      <c r="L307" s="245" t="s">
        <v>701</v>
      </c>
      <c r="M307" s="192" t="s">
        <v>860</v>
      </c>
      <c r="N307" s="256">
        <v>0</v>
      </c>
    </row>
    <row r="308" spans="11:14" customFormat="1" x14ac:dyDescent="0.2">
      <c r="K308" s="251">
        <v>305</v>
      </c>
      <c r="L308" s="245" t="s">
        <v>702</v>
      </c>
      <c r="M308" s="192" t="s">
        <v>861</v>
      </c>
      <c r="N308" s="256">
        <v>3</v>
      </c>
    </row>
    <row r="309" spans="11:14" customFormat="1" x14ac:dyDescent="0.2">
      <c r="K309" s="251">
        <v>306</v>
      </c>
      <c r="L309" s="245" t="s">
        <v>703</v>
      </c>
      <c r="M309" s="192" t="s">
        <v>861</v>
      </c>
      <c r="N309" s="256">
        <v>3</v>
      </c>
    </row>
    <row r="310" spans="11:14" customFormat="1" x14ac:dyDescent="0.2">
      <c r="K310" s="251">
        <v>307</v>
      </c>
      <c r="L310" s="245" t="s">
        <v>704</v>
      </c>
      <c r="M310" s="192" t="s">
        <v>862</v>
      </c>
      <c r="N310" s="256" t="s">
        <v>1157</v>
      </c>
    </row>
    <row r="311" spans="11:14" customFormat="1" x14ac:dyDescent="0.2">
      <c r="K311" s="251">
        <v>308</v>
      </c>
      <c r="L311" s="245" t="s">
        <v>705</v>
      </c>
      <c r="M311" s="192" t="s">
        <v>862</v>
      </c>
      <c r="N311" s="256">
        <v>1</v>
      </c>
    </row>
    <row r="312" spans="11:14" customFormat="1" x14ac:dyDescent="0.2">
      <c r="K312" s="251">
        <v>309</v>
      </c>
      <c r="L312" s="245" t="s">
        <v>706</v>
      </c>
      <c r="M312" s="194" t="s">
        <v>863</v>
      </c>
      <c r="N312" s="256">
        <v>3</v>
      </c>
    </row>
    <row r="313" spans="11:14" customFormat="1" x14ac:dyDescent="0.2">
      <c r="K313" s="251">
        <v>310</v>
      </c>
      <c r="L313" s="245" t="s">
        <v>707</v>
      </c>
      <c r="M313" s="194" t="s">
        <v>863</v>
      </c>
      <c r="N313" s="256">
        <v>3</v>
      </c>
    </row>
    <row r="314" spans="11:14" customFormat="1" x14ac:dyDescent="0.2">
      <c r="K314" s="251">
        <v>311</v>
      </c>
      <c r="L314" s="245" t="s">
        <v>708</v>
      </c>
      <c r="M314" s="192" t="s">
        <v>864</v>
      </c>
      <c r="N314" s="256">
        <v>9</v>
      </c>
    </row>
    <row r="315" spans="11:14" customFormat="1" x14ac:dyDescent="0.2">
      <c r="K315" s="251">
        <v>312</v>
      </c>
      <c r="L315" s="245" t="s">
        <v>709</v>
      </c>
      <c r="M315" s="192" t="s">
        <v>864</v>
      </c>
      <c r="N315" s="256" t="s">
        <v>1169</v>
      </c>
    </row>
    <row r="316" spans="11:14" customFormat="1" ht="15.75" x14ac:dyDescent="0.25">
      <c r="K316" s="251">
        <v>313</v>
      </c>
      <c r="L316" s="245" t="s">
        <v>733</v>
      </c>
      <c r="M316" s="197" t="s">
        <v>876</v>
      </c>
      <c r="N316" s="256"/>
    </row>
    <row r="317" spans="11:14" customFormat="1" x14ac:dyDescent="0.2">
      <c r="K317" s="251">
        <v>314</v>
      </c>
      <c r="L317" s="245" t="s">
        <v>732</v>
      </c>
      <c r="M317" s="192" t="s">
        <v>864</v>
      </c>
      <c r="N317" s="256">
        <v>2</v>
      </c>
    </row>
    <row r="318" spans="11:14" customFormat="1" x14ac:dyDescent="0.2">
      <c r="K318" s="251">
        <v>315</v>
      </c>
      <c r="L318" s="245" t="s">
        <v>731</v>
      </c>
      <c r="M318" s="194" t="s">
        <v>863</v>
      </c>
      <c r="N318" s="256">
        <v>3</v>
      </c>
    </row>
    <row r="319" spans="11:14" customFormat="1" x14ac:dyDescent="0.2">
      <c r="K319" s="251">
        <v>316</v>
      </c>
      <c r="L319" s="245" t="s">
        <v>730</v>
      </c>
      <c r="M319" s="194" t="s">
        <v>875</v>
      </c>
      <c r="N319" s="256">
        <v>2</v>
      </c>
    </row>
    <row r="320" spans="11:14" customFormat="1" x14ac:dyDescent="0.2">
      <c r="K320" s="251">
        <v>317</v>
      </c>
      <c r="L320" s="245" t="s">
        <v>729</v>
      </c>
      <c r="M320" s="192" t="s">
        <v>862</v>
      </c>
      <c r="N320" s="256">
        <v>1</v>
      </c>
    </row>
    <row r="321" spans="11:14" customFormat="1" x14ac:dyDescent="0.2">
      <c r="K321" s="251">
        <v>318</v>
      </c>
      <c r="L321" s="245" t="s">
        <v>728</v>
      </c>
      <c r="M321" s="192" t="s">
        <v>874</v>
      </c>
      <c r="N321" s="256">
        <v>0</v>
      </c>
    </row>
    <row r="322" spans="11:14" customFormat="1" x14ac:dyDescent="0.2">
      <c r="K322" s="251">
        <v>319</v>
      </c>
      <c r="L322" s="245" t="s">
        <v>727</v>
      </c>
      <c r="M322" s="192" t="s">
        <v>861</v>
      </c>
      <c r="N322" s="256">
        <v>3</v>
      </c>
    </row>
    <row r="323" spans="11:14" customFormat="1" x14ac:dyDescent="0.2">
      <c r="K323" s="251">
        <v>320</v>
      </c>
      <c r="L323" s="245" t="s">
        <v>726</v>
      </c>
      <c r="M323" s="192" t="s">
        <v>873</v>
      </c>
      <c r="N323" s="256" t="s">
        <v>1150</v>
      </c>
    </row>
    <row r="324" spans="11:14" customFormat="1" x14ac:dyDescent="0.2">
      <c r="K324" s="251">
        <v>321</v>
      </c>
      <c r="L324" s="245" t="s">
        <v>725</v>
      </c>
      <c r="M324" s="192" t="s">
        <v>860</v>
      </c>
      <c r="N324" s="256">
        <v>0</v>
      </c>
    </row>
    <row r="325" spans="11:14" customFormat="1" x14ac:dyDescent="0.2">
      <c r="K325" s="251">
        <v>322</v>
      </c>
      <c r="L325" s="245" t="s">
        <v>724</v>
      </c>
      <c r="M325" s="192" t="s">
        <v>872</v>
      </c>
      <c r="N325" s="256">
        <v>1</v>
      </c>
    </row>
    <row r="326" spans="11:14" customFormat="1" x14ac:dyDescent="0.2">
      <c r="K326" s="251">
        <v>323</v>
      </c>
      <c r="L326" s="245" t="s">
        <v>723</v>
      </c>
      <c r="M326" s="192" t="s">
        <v>859</v>
      </c>
      <c r="N326" s="256">
        <v>3</v>
      </c>
    </row>
    <row r="327" spans="11:14" customFormat="1" x14ac:dyDescent="0.2">
      <c r="K327" s="251">
        <v>324</v>
      </c>
      <c r="L327" s="245" t="s">
        <v>722</v>
      </c>
      <c r="M327" s="192" t="s">
        <v>871</v>
      </c>
      <c r="N327" s="256">
        <v>2</v>
      </c>
    </row>
    <row r="328" spans="11:14" customFormat="1" x14ac:dyDescent="0.2">
      <c r="K328" s="251">
        <v>325</v>
      </c>
      <c r="L328" s="245" t="s">
        <v>721</v>
      </c>
      <c r="M328" s="249" t="s">
        <v>858</v>
      </c>
      <c r="N328" s="256">
        <v>3</v>
      </c>
    </row>
    <row r="329" spans="11:14" customFormat="1" x14ac:dyDescent="0.2">
      <c r="K329" s="251">
        <v>326</v>
      </c>
      <c r="L329" s="245" t="s">
        <v>720</v>
      </c>
      <c r="M329" s="192" t="s">
        <v>870</v>
      </c>
      <c r="N329" s="256">
        <v>2</v>
      </c>
    </row>
    <row r="330" spans="11:14" customFormat="1" x14ac:dyDescent="0.2">
      <c r="K330" s="251">
        <v>327</v>
      </c>
      <c r="L330" s="245" t="s">
        <v>719</v>
      </c>
      <c r="M330" s="192" t="s">
        <v>857</v>
      </c>
      <c r="N330" s="256" t="s">
        <v>1153</v>
      </c>
    </row>
    <row r="331" spans="11:14" customFormat="1" x14ac:dyDescent="0.2">
      <c r="K331" s="251">
        <v>328</v>
      </c>
      <c r="L331" s="245" t="s">
        <v>718</v>
      </c>
      <c r="M331" s="192" t="s">
        <v>869</v>
      </c>
      <c r="N331" s="256">
        <v>2</v>
      </c>
    </row>
    <row r="332" spans="11:14" customFormat="1" x14ac:dyDescent="0.2">
      <c r="K332" s="251">
        <v>329</v>
      </c>
      <c r="L332" s="245" t="s">
        <v>717</v>
      </c>
      <c r="M332" s="192" t="s">
        <v>856</v>
      </c>
      <c r="N332" s="256" t="s">
        <v>1150</v>
      </c>
    </row>
    <row r="333" spans="11:14" customFormat="1" x14ac:dyDescent="0.2">
      <c r="K333" s="251">
        <v>330</v>
      </c>
      <c r="L333" s="245" t="s">
        <v>716</v>
      </c>
      <c r="M333" s="192" t="s">
        <v>868</v>
      </c>
      <c r="N333" s="256">
        <v>0</v>
      </c>
    </row>
    <row r="334" spans="11:14" customFormat="1" x14ac:dyDescent="0.2">
      <c r="K334" s="251">
        <v>331</v>
      </c>
      <c r="L334" s="245" t="s">
        <v>715</v>
      </c>
      <c r="M334" s="192" t="s">
        <v>855</v>
      </c>
      <c r="N334" s="256">
        <v>3</v>
      </c>
    </row>
    <row r="335" spans="11:14" customFormat="1" x14ac:dyDescent="0.2">
      <c r="K335" s="251">
        <v>332</v>
      </c>
      <c r="L335" s="245" t="s">
        <v>714</v>
      </c>
      <c r="M335" s="192" t="s">
        <v>867</v>
      </c>
      <c r="N335" s="256">
        <v>3</v>
      </c>
    </row>
    <row r="336" spans="11:14" customFormat="1" x14ac:dyDescent="0.2">
      <c r="K336" s="251">
        <v>333</v>
      </c>
      <c r="L336" s="245" t="s">
        <v>713</v>
      </c>
      <c r="M336" s="193" t="s">
        <v>854</v>
      </c>
      <c r="N336" s="256">
        <v>1</v>
      </c>
    </row>
    <row r="337" spans="11:15" customFormat="1" x14ac:dyDescent="0.2">
      <c r="K337" s="251">
        <v>334</v>
      </c>
      <c r="L337" s="245" t="s">
        <v>712</v>
      </c>
      <c r="M337" s="192" t="s">
        <v>866</v>
      </c>
      <c r="N337" s="256">
        <v>1</v>
      </c>
    </row>
    <row r="338" spans="11:15" customFormat="1" x14ac:dyDescent="0.2">
      <c r="K338" s="251">
        <v>335</v>
      </c>
      <c r="L338" s="245" t="s">
        <v>711</v>
      </c>
      <c r="M338" s="192" t="s">
        <v>853</v>
      </c>
      <c r="N338" s="256">
        <v>3</v>
      </c>
    </row>
    <row r="339" spans="11:15" customFormat="1" x14ac:dyDescent="0.2">
      <c r="K339" s="251">
        <v>336</v>
      </c>
      <c r="L339" s="245" t="s">
        <v>710</v>
      </c>
      <c r="M339" s="192" t="s">
        <v>865</v>
      </c>
      <c r="N339" s="256">
        <v>0</v>
      </c>
      <c r="O339" t="s">
        <v>1170</v>
      </c>
    </row>
    <row r="340" spans="11:15" customFormat="1" x14ac:dyDescent="0.2">
      <c r="K340" s="251">
        <v>337</v>
      </c>
      <c r="L340" s="245" t="s">
        <v>734</v>
      </c>
      <c r="M340" s="192" t="s">
        <v>865</v>
      </c>
      <c r="N340" s="256">
        <v>1</v>
      </c>
    </row>
    <row r="341" spans="11:15" customFormat="1" x14ac:dyDescent="0.2">
      <c r="K341" s="251">
        <v>338</v>
      </c>
      <c r="L341" s="245" t="s">
        <v>735</v>
      </c>
      <c r="M341" s="192" t="s">
        <v>865</v>
      </c>
      <c r="N341" s="256" t="s">
        <v>1150</v>
      </c>
    </row>
    <row r="342" spans="11:15" customFormat="1" x14ac:dyDescent="0.2">
      <c r="K342" s="251">
        <v>339</v>
      </c>
      <c r="L342" s="245" t="s">
        <v>736</v>
      </c>
      <c r="M342" s="192" t="s">
        <v>866</v>
      </c>
      <c r="N342" s="256">
        <v>2</v>
      </c>
    </row>
    <row r="343" spans="11:15" customFormat="1" x14ac:dyDescent="0.2">
      <c r="K343" s="251">
        <v>340</v>
      </c>
      <c r="L343" s="245" t="s">
        <v>737</v>
      </c>
      <c r="M343" s="192" t="s">
        <v>866</v>
      </c>
      <c r="N343" s="256" t="s">
        <v>1153</v>
      </c>
    </row>
    <row r="344" spans="11:15" customFormat="1" x14ac:dyDescent="0.2">
      <c r="K344" s="251">
        <v>341</v>
      </c>
      <c r="L344" s="245" t="s">
        <v>738</v>
      </c>
      <c r="M344" s="192" t="s">
        <v>867</v>
      </c>
      <c r="N344" s="256">
        <v>3</v>
      </c>
    </row>
    <row r="345" spans="11:15" customFormat="1" x14ac:dyDescent="0.2">
      <c r="K345" s="251">
        <v>342</v>
      </c>
      <c r="L345" s="245" t="s">
        <v>739</v>
      </c>
      <c r="M345" s="192" t="s">
        <v>867</v>
      </c>
      <c r="N345" s="256">
        <v>3</v>
      </c>
    </row>
    <row r="346" spans="11:15" customFormat="1" x14ac:dyDescent="0.2">
      <c r="K346" s="251">
        <v>343</v>
      </c>
      <c r="L346" s="245" t="s">
        <v>740</v>
      </c>
      <c r="M346" s="192" t="s">
        <v>868</v>
      </c>
      <c r="N346" s="256">
        <v>0</v>
      </c>
    </row>
    <row r="347" spans="11:15" customFormat="1" x14ac:dyDescent="0.2">
      <c r="K347" s="251">
        <v>344</v>
      </c>
      <c r="L347" s="245" t="s">
        <v>741</v>
      </c>
      <c r="M347" s="192" t="s">
        <v>868</v>
      </c>
      <c r="N347" s="256">
        <v>0</v>
      </c>
    </row>
    <row r="348" spans="11:15" customFormat="1" x14ac:dyDescent="0.2">
      <c r="K348" s="251">
        <v>345</v>
      </c>
      <c r="L348" s="245" t="s">
        <v>742</v>
      </c>
      <c r="M348" s="192" t="s">
        <v>869</v>
      </c>
      <c r="N348" s="256" t="s">
        <v>1150</v>
      </c>
    </row>
    <row r="349" spans="11:15" customFormat="1" x14ac:dyDescent="0.2">
      <c r="K349" s="251">
        <v>346</v>
      </c>
      <c r="L349" s="245" t="s">
        <v>743</v>
      </c>
      <c r="M349" s="192" t="s">
        <v>869</v>
      </c>
      <c r="N349" s="256">
        <v>2</v>
      </c>
    </row>
    <row r="350" spans="11:15" customFormat="1" x14ac:dyDescent="0.2">
      <c r="K350" s="251">
        <v>347</v>
      </c>
      <c r="L350" s="245" t="s">
        <v>744</v>
      </c>
      <c r="M350" s="192" t="s">
        <v>870</v>
      </c>
      <c r="N350" s="256" t="s">
        <v>1151</v>
      </c>
    </row>
    <row r="351" spans="11:15" customFormat="1" x14ac:dyDescent="0.2">
      <c r="K351" s="251">
        <v>348</v>
      </c>
      <c r="L351" s="245" t="s">
        <v>745</v>
      </c>
      <c r="M351" s="192" t="s">
        <v>870</v>
      </c>
      <c r="N351" s="256" t="s">
        <v>1151</v>
      </c>
    </row>
    <row r="352" spans="11:15" customFormat="1" x14ac:dyDescent="0.2">
      <c r="K352" s="251">
        <v>349</v>
      </c>
      <c r="L352" s="245" t="s">
        <v>746</v>
      </c>
      <c r="M352" s="192" t="s">
        <v>871</v>
      </c>
      <c r="N352" s="256">
        <v>3</v>
      </c>
    </row>
    <row r="353" spans="11:14" customFormat="1" x14ac:dyDescent="0.2">
      <c r="K353" s="251">
        <v>350</v>
      </c>
      <c r="L353" s="245" t="s">
        <v>747</v>
      </c>
      <c r="M353" s="192" t="s">
        <v>871</v>
      </c>
      <c r="N353" s="256" t="s">
        <v>1151</v>
      </c>
    </row>
    <row r="354" spans="11:14" customFormat="1" x14ac:dyDescent="0.2">
      <c r="K354" s="251">
        <v>351</v>
      </c>
      <c r="L354" s="245" t="s">
        <v>748</v>
      </c>
      <c r="M354" s="192" t="s">
        <v>872</v>
      </c>
      <c r="N354" s="256" t="s">
        <v>1153</v>
      </c>
    </row>
    <row r="355" spans="11:14" customFormat="1" x14ac:dyDescent="0.2">
      <c r="K355" s="251">
        <v>352</v>
      </c>
      <c r="L355" s="245" t="s">
        <v>749</v>
      </c>
      <c r="M355" s="192" t="s">
        <v>872</v>
      </c>
      <c r="N355" s="256" t="s">
        <v>1150</v>
      </c>
    </row>
    <row r="356" spans="11:14" customFormat="1" x14ac:dyDescent="0.2">
      <c r="K356" s="251">
        <v>353</v>
      </c>
      <c r="L356" s="245" t="s">
        <v>750</v>
      </c>
      <c r="M356" s="192" t="s">
        <v>873</v>
      </c>
      <c r="N356" s="256">
        <v>0</v>
      </c>
    </row>
    <row r="357" spans="11:14" customFormat="1" x14ac:dyDescent="0.2">
      <c r="K357" s="251">
        <v>354</v>
      </c>
      <c r="L357" s="245" t="s">
        <v>751</v>
      </c>
      <c r="M357" s="192" t="s">
        <v>873</v>
      </c>
      <c r="N357" s="256">
        <v>0</v>
      </c>
    </row>
    <row r="358" spans="11:14" customFormat="1" x14ac:dyDescent="0.2">
      <c r="K358" s="251">
        <v>355</v>
      </c>
      <c r="L358" s="245" t="s">
        <v>752</v>
      </c>
      <c r="M358" s="192" t="s">
        <v>874</v>
      </c>
      <c r="N358" s="256">
        <v>1</v>
      </c>
    </row>
    <row r="359" spans="11:14" customFormat="1" x14ac:dyDescent="0.2">
      <c r="K359" s="251">
        <v>356</v>
      </c>
      <c r="L359" s="245" t="s">
        <v>753</v>
      </c>
      <c r="M359" s="192" t="s">
        <v>874</v>
      </c>
      <c r="N359" s="256">
        <v>1</v>
      </c>
    </row>
    <row r="360" spans="11:14" customFormat="1" x14ac:dyDescent="0.2">
      <c r="K360" s="251">
        <v>357</v>
      </c>
      <c r="L360" s="245" t="s">
        <v>754</v>
      </c>
      <c r="M360" s="194" t="s">
        <v>875</v>
      </c>
      <c r="N360" s="256">
        <v>3</v>
      </c>
    </row>
    <row r="361" spans="11:14" customFormat="1" x14ac:dyDescent="0.2">
      <c r="K361" s="251">
        <v>358</v>
      </c>
      <c r="L361" s="245" t="s">
        <v>755</v>
      </c>
      <c r="M361" s="194" t="s">
        <v>875</v>
      </c>
      <c r="N361" s="256">
        <v>3</v>
      </c>
    </row>
    <row r="362" spans="11:14" customFormat="1" ht="15" x14ac:dyDescent="0.2">
      <c r="K362" s="251">
        <v>359</v>
      </c>
      <c r="L362" s="245" t="s">
        <v>756</v>
      </c>
      <c r="M362" s="200"/>
      <c r="N362" s="256"/>
    </row>
    <row r="363" spans="11:14" customFormat="1" ht="15.75" x14ac:dyDescent="0.25">
      <c r="K363" s="251">
        <v>360</v>
      </c>
      <c r="L363" s="245" t="s">
        <v>757</v>
      </c>
      <c r="M363" s="197" t="s">
        <v>876</v>
      </c>
      <c r="N363" s="2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All data</vt:lpstr>
      <vt:lpstr>PDX Phenotype</vt:lpstr>
      <vt:lpstr>PDX Genotype</vt:lpstr>
      <vt:lpstr>PDX CNV analysis</vt:lpstr>
      <vt:lpstr>PDX Invasiveness</vt:lpstr>
      <vt:lpstr>PDX clinical</vt:lpstr>
      <vt:lpstr>Available PDX Samples</vt:lpstr>
      <vt:lpstr>TMA map 2016</vt:lpstr>
      <vt:lpstr>TMA results</vt:lpstr>
      <vt:lpstr>NGS Sequencing Platforms</vt:lpstr>
      <vt:lpstr>STR Data</vt:lpstr>
      <vt:lpstr>Sheet</vt:lpstr>
    </vt:vector>
  </TitlesOfParts>
  <Company>Mayo Clinic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C Tuma</dc:creator>
  <cp:lastModifiedBy>Ann C Tuma</cp:lastModifiedBy>
  <dcterms:created xsi:type="dcterms:W3CDTF">2016-09-08T18:29:35Z</dcterms:created>
  <dcterms:modified xsi:type="dcterms:W3CDTF">2019-06-20T16:02:26Z</dcterms:modified>
</cp:coreProperties>
</file>